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2" i="8" l="1"/>
  <c r="E52" i="8"/>
  <c r="F52" i="8"/>
  <c r="G52" i="8"/>
  <c r="H52" i="8"/>
  <c r="I52" i="8"/>
  <c r="J52" i="8"/>
  <c r="C52" i="8"/>
  <c r="G186" i="8" l="1"/>
  <c r="H138" i="8" l="1"/>
  <c r="O118" i="8" l="1"/>
  <c r="O119" i="8"/>
  <c r="O120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8" i="8"/>
  <c r="G182" i="8"/>
  <c r="J179" i="8"/>
  <c r="I183" i="8" s="1"/>
  <c r="I179" i="8"/>
  <c r="H179" i="8"/>
  <c r="G179" i="8"/>
  <c r="F179" i="8"/>
  <c r="E179" i="8"/>
  <c r="C179" i="8"/>
  <c r="K138" i="8"/>
  <c r="I138" i="8"/>
  <c r="H183" i="8"/>
  <c r="G138" i="8"/>
  <c r="F138" i="8"/>
  <c r="E138" i="8"/>
  <c r="C138" i="8"/>
  <c r="O136" i="8"/>
  <c r="O135" i="8"/>
  <c r="O134" i="8"/>
  <c r="O133" i="8"/>
  <c r="O132" i="8"/>
  <c r="O131" i="8"/>
  <c r="O130" i="8"/>
  <c r="O129" i="8"/>
  <c r="O128" i="8"/>
  <c r="O127" i="8"/>
  <c r="O126" i="8"/>
  <c r="O125" i="8"/>
  <c r="O124" i="8"/>
  <c r="O123" i="8"/>
  <c r="O122" i="8"/>
  <c r="O121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M17" i="8"/>
  <c r="L17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79" i="8" l="1"/>
  <c r="I182" i="8" s="1"/>
  <c r="G6" i="5"/>
  <c r="O138" i="8"/>
  <c r="M31" i="9"/>
  <c r="D138" i="8"/>
  <c r="H182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83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82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74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<sst xmlns="http://schemas.openxmlformats.org/spreadsheetml/2006/main" count="1513" uniqueCount="1113">
  <si>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</si>
  <si>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</si>
  <si>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</si>
  <si>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</si>
  <si>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</si>
  <si>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</si>
  <si>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</si>
  <si>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</si>
  <si>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</si>
  <si>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</si>
  <si>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</si>
  <si>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</si>
  <si>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</si>
  <si>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</si>
  <si>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</si>
  <si>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</si>
  <si>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</si>
  <si>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</si>
  <si>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</si>
  <si>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</si>
  <si>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</si>
  <si>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</si>
  <si>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</si>
  <si>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</si>
  <si>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</si>
  <si>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</si>
  <si>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</si>
  <si>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</si>
  <si>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</si>
  <si>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</si>
  <si>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</si>
  <si>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</si>
  <si>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</si>
  <si>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</si>
  <si>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</si>
  <si>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</si>
  <si>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</si>
  <si>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</si>
  <si>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</si>
  <si>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</si>
  <si>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</si>
  <si>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</si>
  <si>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</si>
  <si>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</si>
  <si>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</si>
  <si>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</si>
  <si>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</si>
  <si>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</si>
  <si>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</si>
  <si>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</si>
  <si>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</si>
  <si>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</si>
  <si>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</si>
  <si>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</si>
  <si>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</si>
  <si>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</si>
  <si>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</si>
  <si>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</si>
  <si>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</si>
  <si>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</si>
  <si>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</si>
  <si>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</si>
  <si>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</si>
  <si>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</si>
  <si>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</si>
  <si>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</si>
  <si>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</si>
  <si>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</si>
  <si>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</si>
  <si>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</si>
  <si>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</si>
  <si>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</si>
  <si>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</si>
  <si>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</si>
  <si>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</si>
  <si>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</si>
  <si>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</si>
  <si>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</si>
  <si>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</si>
  <si>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</si>
  <si>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</si>
  <si>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</si>
  <si>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</si>
  <si>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</si>
  <si>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</si>
  <si>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</si>
  <si>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</si>
  <si>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</si>
  <si>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</si>
  <si>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</si>
  <si>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</si>
  <si>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</si>
  <si>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</si>
  <si>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</si>
  <si>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</si>
  <si>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</si>
  <si>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</si>
  <si>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</si>
  <si>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</si>
  <si>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</si>
  <si>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</si>
  <si>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</si>
  <si>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</si>
  <si>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</si>
  <si>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</si>
  <si>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</si>
  <si>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</si>
  <si>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</si>
  <si>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</si>
  <si>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</si>
  <si>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</si>
  <si>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</si>
  <si>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</si>
  <si>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</si>
  <si>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</si>
  <si>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</si>
  <si>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</si>
  <si>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</si>
  <si>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</si>
  <si>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</si>
  <si>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</si>
  <si>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</si>
  <si>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</si>
  <si>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</si>
  <si>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</si>
  <si>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</si>
  <si>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</si>
  <si>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</si>
  <si>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</si>
  <si>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</si>
  <si>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</si>
  <si>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</si>
  <si>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</si>
  <si>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</si>
  <si>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</si>
  <si>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</si>
  <si>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</si>
  <si>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</si>
  <si>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</si>
  <si>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</si>
  <si>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</si>
  <si>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</si>
  <si>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</si>
  <si>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</si>
  <si>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</si>
  <si>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</si>
  <si>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</si>
  <si>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</si>
  <si>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</si>
  <si>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</si>
  <si>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</si>
  <si>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</si>
  <si>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</si>
  <si>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</si>
  <si>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</si>
  <si>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</si>
  <si>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</si>
  <si>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</si>
  <si>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</si>
  <si>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</si>
  <si>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</si>
  <si>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</si>
  <si>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</si>
  <si>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</si>
  <si>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</si>
  <si>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</si>
  <si>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</si>
  <si>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</si>
  <si>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</si>
  <si>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</si>
  <si>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</si>
  <si>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</si>
  <si>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</si>
  <si>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</si>
  <si>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</si>
  <si>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</si>
  <si>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</si>
  <si>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</si>
  <si>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</si>
  <si>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</si>
  <si>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</si>
  <si>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</si>
  <si>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</si>
  <si>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</si>
  <si>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</si>
  <si>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</si>
  <si>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</si>
  <si>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</si>
  <si>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</si>
  <si>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</si>
  <si>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</si>
  <si>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</si>
  <si>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</si>
  <si>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</si>
  <si>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</si>
  <si>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</si>
  <si>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</si>
  <si>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</si>
  <si>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</si>
  <si>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</si>
  <si>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</si>
  <si>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</si>
  <si>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</si>
  <si>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</si>
  <si>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</si>
  <si>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</si>
  <si>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</si>
  <si>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</si>
  <si>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</si>
  <si>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</si>
  <si>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</si>
  <si>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</si>
  <si>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</si>
  <si>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</si>
  <si>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</si>
  <si>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</si>
  <si>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</si>
  <si>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</si>
  <si>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</si>
  <si>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</si>
  <si>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</si>
  <si>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</si>
  <si>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</si>
  <si>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</si>
  <si>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</si>
  <si>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</si>
  <si>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</si>
  <si>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</si>
  <si>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</si>
  <si>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</si>
  <si>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</si>
  <si>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</si>
  <si>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</si>
  <si>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</si>
  <si>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</si>
  <si>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</si>
  <si>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</si>
  <si>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</si>
  <si>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</si>
  <si>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</si>
  <si>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</si>
  <si>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</si>
  <si>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</si>
  <si>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</si>
  <si>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</si>
  <si>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</si>
  <si>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</si>
  <si>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</si>
  <si>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</si>
  <si>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</si>
  <si>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</si>
  <si>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</si>
  <si>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</si>
  <si>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</si>
  <si>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</si>
  <si>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</si>
  <si>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</si>
  <si>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</si>
  <si>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</si>
  <si>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</si>
  <si>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</si>
  <si>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</si>
  <si>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</si>
  <si>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</si>
  <si>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</si>
  <si>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</si>
  <si>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</si>
  <si>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</si>
  <si>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</si>
  <si>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</si>
  <si>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</si>
  <si>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</si>
  <si>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</si>
  <si>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</si>
  <si>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</si>
  <si>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</si>
  <si>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</si>
  <si>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</si>
  <si>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</si>
  <si>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</si>
  <si>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</si>
  <si>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</si>
  <si>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</si>
  <si>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</si>
  <si>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</si>
  <si>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</si>
  <si>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</si>
  <si>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</si>
  <si>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</si>
  <si>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</si>
  <si>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</si>
  <si>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</si>
  <si>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</si>
  <si>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</si>
  <si>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</si>
  <si>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</si>
  <si>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</si>
  <si>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</si>
  <si>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</si>
  <si>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</si>
  <si>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</si>
  <si>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</si>
  <si>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</si>
  <si>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</si>
  <si>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</si>
  <si>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</si>
  <si>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</si>
  <si>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</si>
  <si>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</si>
  <si>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</si>
  <si>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</si>
  <si>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</si>
  <si>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</si>
  <si>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</si>
  <si>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</si>
  <si>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</si>
  <si>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</si>
  <si>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</si>
  <si>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</si>
  <si>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</si>
  <si>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</si>
  <si>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</si>
  <si>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</si>
  <si>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</si>
  <si>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</si>
  <si>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</si>
  <si>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</si>
  <si>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</si>
  <si>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</si>
  <si>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</si>
  <si>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</si>
  <si>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</si>
  <si>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</si>
  <si>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</si>
  <si>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</si>
  <si>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</si>
  <si>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</si>
  <si>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</si>
  <si>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</si>
  <si>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</si>
  <si>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</si>
  <si>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</si>
  <si>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</si>
  <si>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</si>
  <si>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</si>
  <si>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</si>
  <si>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</si>
  <si>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</si>
  <si>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</si>
  <si>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</si>
  <si>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</si>
  <si>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</si>
  <si>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</si>
  <si>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</si>
  <si>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</si>
  <si>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</si>
  <si>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</si>
  <si>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</si>
  <si>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</si>
  <si>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</si>
  <si>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</si>
  <si>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</si>
  <si>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</si>
  <si>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</si>
  <si>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</si>
  <si>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</si>
  <si>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</si>
  <si>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</si>
  <si>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</si>
  <si>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</si>
  <si>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</si>
  <si>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</si>
  <si>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</si>
  <si>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</si>
  <si>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</si>
  <si>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</si>
  <si>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</si>
  <si>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</si>
  <si>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</si>
  <si>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</si>
  <si>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</si>
  <si>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</si>
  <si>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</si>
  <si>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</si>
  <si>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</si>
  <si>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</si>
  <si>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</si>
  <si>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</si>
  <si>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</si>
  <si>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</si>
  <si>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</si>
  <si>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</si>
  <si>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</si>
  <si>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</si>
  <si>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</si>
  <si>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</si>
  <si>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</si>
  <si>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</si>
  <si>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</si>
  <si>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</si>
  <si>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</si>
  <si>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</si>
  <si>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</si>
  <si>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</si>
  <si>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</si>
  <si>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</si>
  <si>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</si>
  <si>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</si>
  <si>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</si>
  <si>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</si>
  <si>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</si>
  <si>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</si>
  <si>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</si>
  <si>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</si>
  <si>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</si>
  <si>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</si>
  <si>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</si>
  <si>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</si>
  <si>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</si>
  <si>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</si>
  <si>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</si>
  <si>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</si>
  <si>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</si>
  <si>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</si>
  <si>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</si>
  <si>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</si>
  <si>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</si>
  <si>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</si>
  <si>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</si>
  <si>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</si>
  <si>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</si>
  <si>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</si>
  <si>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</si>
  <si>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</si>
  <si>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</si>
  <si>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</si>
  <si>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</si>
  <si>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</si>
  <si>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</si>
  <si>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</si>
  <si>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</si>
  <si>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</si>
  <si>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</si>
  <si>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</si>
  <si>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</si>
  <si>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</si>
  <si>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</si>
  <si>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</si>
  <si>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</si>
  <si>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</si>
  <si>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</si>
  <si>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</si>
  <si>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</si>
  <si>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</si>
  <si>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</si>
  <si>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</si>
  <si>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</si>
  <si>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</si>
  <si>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</si>
  <si>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</si>
  <si>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</si>
  <si>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</si>
  <si>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</si>
  <si>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</si>
  <si>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</si>
  <si>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</si>
  <si>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</si>
  <si>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</si>
  <si>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</si>
  <si>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</si>
  <si>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</si>
  <si>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</si>
  <si>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</si>
  <si>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</si>
  <si>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</si>
  <si>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</si>
  <si>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</si>
  <si>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</si>
  <si>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</si>
  <si>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</si>
  <si>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</si>
  <si>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</si>
  <si>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</si>
  <si>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</si>
  <si>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</si>
  <si>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</si>
  <si>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</si>
  <si>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</si>
  <si>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</si>
  <si>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</si>
  <si>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</si>
  <si>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</si>
  <si>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</si>
  <si>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</si>
  <si>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</si>
  <si>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</si>
  <si>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</si>
  <si>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</si>
  <si>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</si>
  <si>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</si>
  <si>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</si>
  <si>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</si>
  <si>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</si>
  <si>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</si>
  <si>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</si>
  <si>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</si>
  <si>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</si>
  <si>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</si>
  <si>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</si>
  <si>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</si>
  <si>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</si>
  <si>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</si>
  <si>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</si>
  <si>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</si>
  <si>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</si>
  <si>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</si>
  <si>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</si>
  <si>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</si>
  <si>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</si>
  <si>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</si>
  <si>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</si>
  <si>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</si>
  <si>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</si>
  <si>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</si>
  <si>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</si>
  <si>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</si>
  <si>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</si>
  <si>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</si>
  <si>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</si>
  <si>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</si>
  <si>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</si>
  <si>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</si>
  <si>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</si>
  <si>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</si>
  <si>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</si>
  <si>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</si>
  <si>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</si>
  <si>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</si>
  <si>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</si>
  <si>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</si>
  <si>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</si>
  <si>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</si>
  <si>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</si>
  <si>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</si>
  <si>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</si>
  <si>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</si>
  <si>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</si>
  <si>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</si>
  <si>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</si>
  <si>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</si>
  <si>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</si>
  <si>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</si>
  <si>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</si>
  <si>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</si>
  <si>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</si>
  <si>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</si>
  <si>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</si>
  <si>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</si>
  <si>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</si>
  <si>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</si>
  <si>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</si>
  <si>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</si>
  <si>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</si>
  <si>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</si>
  <si>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</si>
  <si>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</si>
  <si>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</si>
  <si>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</si>
  <si>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</si>
  <si>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</si>
  <si>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</si>
  <si>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</si>
  <si>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</si>
  <si>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</si>
  <si>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</si>
  <si>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</si>
  <si>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</si>
  <si>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</si>
  <si>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</si>
  <si>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</si>
  <si>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</si>
  <si>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</si>
  <si>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</si>
  <si>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</si>
  <si>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</si>
  <si>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</si>
  <si>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</si>
  <si>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</si>
  <si>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</si>
  <si>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</si>
  <si>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</si>
  <si>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</si>
  <si>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</si>
  <si>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</si>
  <si>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</si>
  <si>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</si>
  <si>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</si>
  <si>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</si>
  <si>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</si>
  <si>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</si>
  <si>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</si>
  <si>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</si>
  <si>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</si>
  <si>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</si>
  <si>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</si>
  <si>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</si>
  <si>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</si>
  <si>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</si>
  <si>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</si>
  <si>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</si>
  <si>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</si>
  <si>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</si>
  <si>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</si>
  <si>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</si>
  <si>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</si>
  <si>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</si>
  <si>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</si>
  <si>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</si>
  <si>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</si>
  <si>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</si>
  <si>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</si>
  <si>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</si>
  <si>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</si>
  <si>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</si>
  <si>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</si>
  <si>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</si>
  <si>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</si>
  <si>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</si>
  <si>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</si>
  <si>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</si>
  <si>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</si>
  <si>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</si>
  <si>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</si>
  <si>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</si>
  <si>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</si>
  <si>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</si>
  <si>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</si>
  <si>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</si>
  <si>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</si>
  <si>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</si>
  <si>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</si>
  <si>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</si>
  <si>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</si>
  <si>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</si>
  <si>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</si>
  <si>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</si>
  <si>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</si>
  <si>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</si>
  <si>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</si>
  <si>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</si>
  <si>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</si>
  <si>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</si>
  <si>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</si>
  <si>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</si>
  <si>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</si>
  <si>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</si>
  <si>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</si>
  <si>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</si>
  <si>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</si>
  <si>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</si>
  <si>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</si>
  <si>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</si>
  <si>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</si>
  <si>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</si>
  <si>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</si>
  <si>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</si>
  <si>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</si>
  <si>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</si>
  <si>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</si>
  <si>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</si>
  <si>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</si>
  <si>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</si>
  <si>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</si>
  <si>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</si>
  <si>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</si>
  <si>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</si>
  <si>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</si>
  <si>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</si>
  <si>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</si>
  <si>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</si>
  <si>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</si>
  <si>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</si>
  <si>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</si>
  <si>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</si>
  <si>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</si>
  <si>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</si>
  <si>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</si>
  <si>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</si>
  <si>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</si>
  <si>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</si>
  <si>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</si>
  <si>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</si>
  <si>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</si>
  <si>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</si>
  <si>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</si>
  <si>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</si>
  <si>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</si>
  <si>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</si>
  <si>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</si>
  <si>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</si>
  <si>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</si>
  <si>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</si>
  <si>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</si>
  <si>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</si>
  <si>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</si>
  <si>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</si>
  <si>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</si>
  <si>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</si>
  <si>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</si>
  <si>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</si>
  <si>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</si>
  <si>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</si>
  <si>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</si>
  <si>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</si>
  <si>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</si>
  <si>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</si>
  <si>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</si>
  <si>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</si>
  <si>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</si>
  <si>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</si>
  <si>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</si>
  <si>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</si>
  <si>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</si>
  <si>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</si>
  <si>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</si>
  <si>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</si>
  <si>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</si>
  <si>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</si>
  <si>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</si>
  <si>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</si>
  <si>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</si>
  <si>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</si>
  <si>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</si>
  <si>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</si>
  <si>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</si>
  <si>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</si>
  <si>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</si>
  <si>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</si>
  <si>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</si>
  <si>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</si>
  <si>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</si>
  <si>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</si>
  <si>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</si>
  <si>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</si>
  <si>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</si>
  <si>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</si>
  <si>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</si>
  <si>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</si>
  <si>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</si>
  <si>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</si>
  <si>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</si>
  <si>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</si>
  <si>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</si>
  <si>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</si>
  <si>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</si>
  <si>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</si>
  <si>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</si>
  <si>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</si>
  <si>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</si>
  <si>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</si>
  <si>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</si>
  <si>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</si>
  <si>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</si>
  <si>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</si>
  <si>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</si>
  <si>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</si>
  <si>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</si>
  <si>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</si>
  <si>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</si>
  <si>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</si>
  <si>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</si>
  <si>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</si>
  <si>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</si>
  <si>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</si>
  <si>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</si>
  <si>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</si>
  <si>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</si>
  <si>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</si>
  <si>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</si>
  <si>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</si>
  <si>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</si>
  <si>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</si>
  <si>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</si>
  <si>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</si>
  <si>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</si>
  <si>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</si>
  <si>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</si>
  <si>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</si>
  <si>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</si>
  <si>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</si>
  <si>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</si>
  <si>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</si>
  <si>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</si>
  <si>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</si>
  <si>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</si>
  <si>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</si>
  <si>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</si>
  <si>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</si>
  <si>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</si>
  <si>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</si>
  <si>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</si>
  <si>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</si>
  <si>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</si>
  <si>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</si>
  <si>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</si>
  <si>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</si>
  <si>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</si>
  <si>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</si>
  <si>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</si>
  <si>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</si>
  <si>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</si>
  <si>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</si>
  <si>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</si>
  <si>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</si>
  <si>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</si>
  <si>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</si>
  <si>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</si>
  <si>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</si>
  <si>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</si>
  <si>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</si>
  <si>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</si>
  <si>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</si>
  <si>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</si>
  <si>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</si>
  <si>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</si>
  <si>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</si>
  <si>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</si>
  <si>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</si>
  <si>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</si>
  <si>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</si>
  <si>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</si>
  <si>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</si>
  <si>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</si>
  <si>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</si>
  <si>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</si>
  <si>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</si>
  <si>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</si>
  <si>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</si>
  <si>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</si>
  <si>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</si>
  <si>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</si>
  <si>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</si>
  <si>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</si>
  <si>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</si>
  <si>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</si>
  <si>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</si>
  <si>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</si>
  <si>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</si>
  <si>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</si>
  <si>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</si>
  <si>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</si>
  <si>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</si>
  <si>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</si>
  <si>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</si>
  <si>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</si>
  <si>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</si>
  <si>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</si>
  <si>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</si>
  <si>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</si>
  <si>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</si>
  <si>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</si>
  <si>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</si>
  <si>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</si>
  <si>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</si>
  <si>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</si>
  <si>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</si>
  <si>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</si>
  <si>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</si>
  <si>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</si>
  <si>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</si>
  <si>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</si>
  <si>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</si>
  <si>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</si>
  <si>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</si>
  <si>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</si>
  <si>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</si>
  <si>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</si>
  <si>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</si>
  <si>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</si>
  <si>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</si>
  <si>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</si>
  <si>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</si>
  <si>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</si>
  <si>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</si>
  <si>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</si>
  <si>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</si>
  <si>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</si>
  <si>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</si>
  <si>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</si>
  <si>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</si>
  <si>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</si>
  <si>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</si>
  <si>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</si>
  <si>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</si>
  <si>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</si>
  <si>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</si>
  <si>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</si>
  <si>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</si>
  <si>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</si>
  <si>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</si>
  <si>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</si>
  <si>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</si>
  <si>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</si>
  <si>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</si>
  <si>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</si>
  <si>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</si>
  <si>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</si>
  <si>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</si>
  <si>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</si>
  <si>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</si>
  <si>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</si>
  <si>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</si>
  <si>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</si>
  <si>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</si>
  <si>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</si>
  <si>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</si>
  <si>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</si>
  <si>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</si>
  <si>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</si>
  <si>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</si>
  <si>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</si>
  <si>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</si>
  <si>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</si>
  <si>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</si>
  <si>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</si>
  <si>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</si>
  <si>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</si>
  <si>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</si>
  <si>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</si>
  <si>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</si>
  <si>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</si>
  <si>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</si>
  <si>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</si>
  <si>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</si>
  <si>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</si>
  <si>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</si>
  <si>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</si>
  <si>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</si>
  <si>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</si>
  <si>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</si>
  <si>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</si>
  <si>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</si>
  <si>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</si>
  <si>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</si>
  <si>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</si>
  <si>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</si>
  <si>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</si>
  <si>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</si>
  <si>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</si>
  <si>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</si>
  <si>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</si>
  <si>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</si>
  <si>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</si>
  <si>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</si>
  <si>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</si>
  <si>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</si>
  <si>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</si>
  <si>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</si>
  <si>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</si>
  <si>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</si>
  <si>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</si>
  <si>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</si>
  <si>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</si>
  <si>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</si>
  <si>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</si>
  <si>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</si>
  <si>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</si>
  <si>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</si>
  <si>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</si>
  <si>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</si>
  <si>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</si>
  <si>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</si>
  <si>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</si>
  <si>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</si>
  <si>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</si>
  <si>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</si>
  <si>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</si>
  <si>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</si>
  <si>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</si>
  <si>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</si>
  <si>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</si>
  <si>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</si>
  <si>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</si>
  <si>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</si>
  <si>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</si>
  <si>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</si>
  <si>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</si>
  <si>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</si>
  <si>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</si>
  <si>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</si>
  <si>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</si>
  <si>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</si>
  <si>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</si>
  <si>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</si>
  <si>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</si>
  <si>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</si>
  <si>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</si>
  <si>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</si>
  <si>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</si>
  <si>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</si>
  <si>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</si>
  <si>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</si>
  <si>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</si>
  <si>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</si>
  <si>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</si>
  <si>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</si>
  <si>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</si>
  <si>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</si>
  <si>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</si>
  <si>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</si>
  <si>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</si>
  <si>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</si>
  <si>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</si>
  <si>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</si>
  <si>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</si>
  <si>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</si>
  <si>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</si>
  <si>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</si>
  <si>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</si>
  <si>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</si>
  <si>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</si>
  <si>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</si>
  <si>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</si>
  <si>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</si>
  <si>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</si>
  <si>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</si>
  <si>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</si>
  <si>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</si>
  <si>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</si>
  <si>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</si>
  <si>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</si>
  <si>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</si>
  <si>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</si>
  <si>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</si>
  <si>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</si>
  <si>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</si>
  <si>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</si>
  <si>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</si>
  <si>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</si>
  <si>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</si>
  <si>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</si>
  <si>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</si>
  <si>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</si>
  <si>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</si>
  <si>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</si>
  <si>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</si>
  <si>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</si>
  <si>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</si>
  <si>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</si>
  <si>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</si>
  <si>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</si>
  <si>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</si>
  <si>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</si>
  <si>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</si>
  <si>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</si>
  <si>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</si>
  <si>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</si>
  <si>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</si>
  <si>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</si>
  <si>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</si>
  <si>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</si>
  <si>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</si>
  <si>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</si>
  <si>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</si>
  <si>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</si>
  <si>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</si>
  <si>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</si>
  <si>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</si>
  <si>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</si>
  <si>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</si>
  <si>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</si>
  <si>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</si>
  <si>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</si>
  <si>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</si>
  <si>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</si>
  <si>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</si>
  <si>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</si>
  <si>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</si>
  <si>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</si>
  <si>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</si>
  <si>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</si>
  <si>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</si>
  <si>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</si>
  <si>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</si>
  <si>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</si>
  <si>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</si>
  <si>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BÁO CÁO TÌNH HÌNH NHÂN SỰ NĂM HỌC 2018  -2019
VÀ KẾ HOẠCH NHÂN SỰ NĂM HỌC 2019 - 2020</t>
  </si>
  <si>
    <t>CNKT Cơ khí</t>
  </si>
  <si>
    <t>CNKT Điện-Điện tử</t>
  </si>
  <si>
    <t>Điện tử CN</t>
  </si>
  <si>
    <t>Cơ điện tử</t>
  </si>
  <si>
    <t>CNKT điều khiển tự động</t>
  </si>
  <si>
    <t>CNKT Nhiệt lạnh</t>
  </si>
  <si>
    <t>CN Kỹ thuật Ôtô</t>
  </si>
  <si>
    <t>Công nghệ May</t>
  </si>
  <si>
    <t>Bảo trì hệ thống thiết bị công nghiệp</t>
  </si>
  <si>
    <t>Bảo trì và sửa chữa Ô tô</t>
  </si>
  <si>
    <t>Vận hành, sửa chữa thiết bị lạnh</t>
  </si>
  <si>
    <t>Kỹ thuật máy lạnh và điều hòa không khí</t>
  </si>
  <si>
    <t>Cắt gọt kim loại</t>
  </si>
  <si>
    <t>Lắp đặt thiết bị lạnh</t>
  </si>
  <si>
    <t>Tài chính doanh nghiệp</t>
  </si>
  <si>
    <t>Kế toán doanh nghiệp</t>
  </si>
  <si>
    <t>Quản trị doanh nghiệp</t>
  </si>
  <si>
    <t>Quản sinh (CTCT-HSSV)</t>
  </si>
  <si>
    <t>Đánh máy (NV Tổng hợp)</t>
  </si>
  <si>
    <t>Khác (Quản lý Ký túc xá)</t>
  </si>
  <si>
    <t>BC: Nữ; HĐ: Hiếu</t>
  </si>
  <si>
    <t xml:space="preserve"> *Ghi chú: Đề nghị Nhà trường xét chuyển 07 người lao động sang viên chức</t>
  </si>
  <si>
    <t>TRƯỜNG CAO ĐẲNG LÝ TỰ TRỌNG</t>
  </si>
  <si>
    <t>BC: Thiện, Lợi, Hiệp, Kim Anh, Hà, Dương, Thanh, Thắng, Chi;
HĐ: Nhung, Dũng, Phước, Giang</t>
  </si>
  <si>
    <t>BC: Long, Lý; 
HĐ: Vũ, Tuyết</t>
  </si>
  <si>
    <t>Trung cấp 
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</si>
</sst>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7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4" fillId="0" borderId="1" xfId="195" applyFont="1" applyBorder="1" applyAlignment="1">
      <alignment horizontal="center" vertical="center" wrapText="1"/>
    </xf>
    <xf numFmtId="0" fontId="1" fillId="14" borderId="7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horizontal="center" vertical="center" wrapText="1"/>
    </xf>
    <xf numFmtId="0" fontId="1" fillId="0" borderId="0" xfId="195" applyFont="1" applyAlignment="1">
      <alignment horizontal="center"/>
    </xf>
    <xf numFmtId="0" fontId="36" fillId="0" borderId="0" xfId="196" applyFont="1" applyAlignment="1">
      <alignment horizontal="center"/>
    </xf>
    <xf numFmtId="0" fontId="1" fillId="0" borderId="0" xfId="196" applyFont="1" applyAlignment="1">
      <alignment horizontal="center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 wrapText="1"/>
    </xf>
    <xf numFmtId="0" fontId="32" fillId="14" borderId="7" xfId="195" applyFont="1" applyFill="1" applyBorder="1" applyAlignment="1">
      <alignment horizontal="center" vertic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8" xfId="195" applyFont="1" applyFill="1" applyBorder="1" applyAlignment="1">
      <alignment horizontal="left" vertical="center" wrapText="1"/>
    </xf>
    <xf numFmtId="0" fontId="1" fillId="2" borderId="3" xfId="195" applyFont="1" applyFill="1" applyBorder="1" applyAlignment="1">
      <alignment horizontal="left" vertical="center"/>
    </xf>
    <xf numFmtId="0" fontId="1" fillId="2" borderId="7" xfId="195" applyFont="1" applyFill="1" applyBorder="1" applyAlignment="1">
      <alignment horizontal="left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1" fillId="2" borderId="8" xfId="195" applyFont="1" applyFill="1" applyBorder="1" applyAlignment="1">
      <alignment horizontal="left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8" t="s">
        <v>1078</v>
      </c>
      <c r="G1" s="250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49" t="s">
        <v>938</v>
      </c>
      <c r="G2" s="251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49" t="s">
        <v>939</v>
      </c>
      <c r="G3" s="251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49" t="s">
        <v>940</v>
      </c>
      <c r="G4" s="251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49" t="s">
        <v>941</v>
      </c>
      <c r="G5" s="251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49" t="s">
        <v>942</v>
      </c>
      <c r="G6" s="251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49" t="s">
        <v>943</v>
      </c>
      <c r="G7" s="251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49" t="s">
        <v>944</v>
      </c>
      <c r="G8" s="251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49" t="s">
        <v>945</v>
      </c>
      <c r="G9" s="25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49" t="s">
        <v>946</v>
      </c>
      <c r="G10" s="25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49" t="s">
        <v>947</v>
      </c>
      <c r="G11" s="25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49" t="s">
        <v>948</v>
      </c>
      <c r="G12" s="25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49" t="s">
        <v>949</v>
      </c>
      <c r="G13" s="25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49" t="s">
        <v>950</v>
      </c>
      <c r="G14" s="25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49" t="s">
        <v>951</v>
      </c>
      <c r="G15" s="25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49" t="s">
        <v>952</v>
      </c>
      <c r="G16" s="25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49" t="s">
        <v>953</v>
      </c>
      <c r="G17" s="25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49" t="s">
        <v>954</v>
      </c>
      <c r="G18" s="25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49" t="s">
        <v>955</v>
      </c>
      <c r="G19" s="25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49" t="s">
        <v>956</v>
      </c>
      <c r="G20" s="25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49" t="s">
        <v>957</v>
      </c>
      <c r="G21" s="25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49" t="s">
        <v>958</v>
      </c>
      <c r="G22" s="25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49" t="s">
        <v>959</v>
      </c>
      <c r="G23" s="25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49" t="s">
        <v>960</v>
      </c>
      <c r="G24" s="25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49" t="s">
        <v>961</v>
      </c>
      <c r="G25" s="25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49" t="s">
        <v>962</v>
      </c>
      <c r="G26" s="25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49" t="s">
        <v>963</v>
      </c>
      <c r="G27" s="25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49" t="s">
        <v>964</v>
      </c>
      <c r="G28" s="25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49" t="s">
        <v>965</v>
      </c>
      <c r="G29" s="25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49" t="s">
        <v>966</v>
      </c>
      <c r="G30" s="25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49" t="s">
        <v>967</v>
      </c>
      <c r="G31" s="25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49" t="s">
        <v>968</v>
      </c>
      <c r="G32" s="25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49" t="s">
        <v>969</v>
      </c>
      <c r="G33" s="25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49" t="s">
        <v>970</v>
      </c>
      <c r="G34" s="25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49" t="s">
        <v>971</v>
      </c>
      <c r="G35" s="25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49" t="s">
        <v>972</v>
      </c>
      <c r="G36" s="25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49" t="s">
        <v>973</v>
      </c>
      <c r="G37" s="25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49" t="s">
        <v>974</v>
      </c>
      <c r="G38" s="25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49" t="s">
        <v>975</v>
      </c>
      <c r="G39" s="25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49" t="s">
        <v>976</v>
      </c>
      <c r="G40" s="25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49" t="s">
        <v>977</v>
      </c>
      <c r="G41" s="25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49" t="s">
        <v>978</v>
      </c>
      <c r="G42" s="25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49" t="s">
        <v>979</v>
      </c>
      <c r="G43" s="25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49" t="s">
        <v>980</v>
      </c>
      <c r="G44" s="25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49" t="s">
        <v>981</v>
      </c>
      <c r="G45" s="25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49" t="s">
        <v>982</v>
      </c>
      <c r="G46" s="25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49" t="s">
        <v>983</v>
      </c>
      <c r="G47" s="25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49" t="s">
        <v>984</v>
      </c>
      <c r="G48" s="25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49" t="s">
        <v>985</v>
      </c>
      <c r="G49" s="25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49" t="s">
        <v>986</v>
      </c>
      <c r="G50" s="25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49" t="s">
        <v>987</v>
      </c>
      <c r="G51" s="25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49" t="s">
        <v>988</v>
      </c>
      <c r="G52" s="25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49" t="s">
        <v>989</v>
      </c>
      <c r="G53" s="25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49" t="s">
        <v>990</v>
      </c>
      <c r="G54" s="25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49" t="s">
        <v>991</v>
      </c>
      <c r="G55" s="25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49" t="s">
        <v>992</v>
      </c>
      <c r="G56" s="25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49" t="s">
        <v>993</v>
      </c>
      <c r="G57" s="25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49" t="s">
        <v>994</v>
      </c>
      <c r="G58" s="25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49" t="s">
        <v>995</v>
      </c>
      <c r="G59" s="25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49" t="s">
        <v>996</v>
      </c>
      <c r="G60" s="25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49" t="s">
        <v>997</v>
      </c>
      <c r="G61" s="25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49" t="s">
        <v>998</v>
      </c>
      <c r="G62" s="25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49" t="s">
        <v>999</v>
      </c>
      <c r="G63" s="25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49" t="s">
        <v>1000</v>
      </c>
      <c r="G64" s="25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49" t="s">
        <v>1001</v>
      </c>
      <c r="G65" s="25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49" t="s">
        <v>1002</v>
      </c>
      <c r="G66" s="25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49" t="s">
        <v>1003</v>
      </c>
      <c r="G67" s="25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49" t="s">
        <v>1004</v>
      </c>
      <c r="G68" s="25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49" t="s">
        <v>1005</v>
      </c>
      <c r="G69" s="25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49" t="s">
        <v>1006</v>
      </c>
      <c r="G70" s="25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49" t="s">
        <v>1007</v>
      </c>
      <c r="G71" s="25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49" t="s">
        <v>1008</v>
      </c>
      <c r="G72" s="25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49" t="s">
        <v>1009</v>
      </c>
      <c r="G73" s="25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49" t="s">
        <v>1010</v>
      </c>
      <c r="G74" s="25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49" t="s">
        <v>1011</v>
      </c>
      <c r="G75" s="25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49" t="s">
        <v>1012</v>
      </c>
      <c r="G76" s="25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49" t="s">
        <v>1013</v>
      </c>
      <c r="G77" s="25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49" t="s">
        <v>1014</v>
      </c>
      <c r="G78" s="25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49" t="s">
        <v>1015</v>
      </c>
      <c r="G79" s="25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49" t="s">
        <v>1016</v>
      </c>
      <c r="G80" s="25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49" t="s">
        <v>1017</v>
      </c>
      <c r="G81" s="25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49" t="s">
        <v>1018</v>
      </c>
      <c r="G82" s="25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49" t="s">
        <v>1019</v>
      </c>
      <c r="G83" s="25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49" t="s">
        <v>1020</v>
      </c>
      <c r="G84" s="25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49" t="s">
        <v>1021</v>
      </c>
      <c r="G85" s="25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49" t="s">
        <v>1022</v>
      </c>
      <c r="G86" s="25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49" t="s">
        <v>1023</v>
      </c>
      <c r="G87" s="25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49" t="s">
        <v>1024</v>
      </c>
      <c r="G88" s="25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49" t="s">
        <v>1025</v>
      </c>
      <c r="G89" s="25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49" t="s">
        <v>1026</v>
      </c>
      <c r="G90" s="25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49" t="s">
        <v>1027</v>
      </c>
      <c r="G91" s="25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49" t="s">
        <v>1028</v>
      </c>
      <c r="G92" s="25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49" t="s">
        <v>1029</v>
      </c>
      <c r="G93" s="25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49" t="s">
        <v>1030</v>
      </c>
      <c r="G94" s="25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49" t="s">
        <v>1031</v>
      </c>
      <c r="G95" s="25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49" t="s">
        <v>1032</v>
      </c>
      <c r="G96" s="25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49" t="s">
        <v>1033</v>
      </c>
      <c r="G97" s="25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49" t="s">
        <v>1034</v>
      </c>
      <c r="G98" s="25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49" t="s">
        <v>1035</v>
      </c>
      <c r="G99" s="25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49" t="s">
        <v>1036</v>
      </c>
      <c r="G100" s="25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49" t="s">
        <v>1037</v>
      </c>
      <c r="G101" s="25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49" t="s">
        <v>1038</v>
      </c>
      <c r="G102" s="25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49" t="s">
        <v>1039</v>
      </c>
      <c r="G103" s="25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49" t="s">
        <v>1040</v>
      </c>
      <c r="G104" s="25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49" t="s">
        <v>1041</v>
      </c>
      <c r="G105" s="25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49" t="s">
        <v>1042</v>
      </c>
      <c r="G106" s="25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49" t="s">
        <v>1043</v>
      </c>
      <c r="G107" s="25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49" t="s">
        <v>1044</v>
      </c>
      <c r="G108" s="25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49" t="s">
        <v>1045</v>
      </c>
      <c r="G109" s="25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49" t="s">
        <v>1046</v>
      </c>
      <c r="G110" s="25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49" t="s">
        <v>1047</v>
      </c>
      <c r="G111" s="25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49" t="s">
        <v>1048</v>
      </c>
      <c r="G112" s="25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49" t="s">
        <v>1049</v>
      </c>
      <c r="G113" s="25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49" t="s">
        <v>1050</v>
      </c>
      <c r="G114" s="25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49" t="s">
        <v>1051</v>
      </c>
      <c r="G115" s="25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49" t="s">
        <v>1052</v>
      </c>
      <c r="G116" s="25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49" t="s">
        <v>1053</v>
      </c>
      <c r="G117" s="25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49" t="s">
        <v>1054</v>
      </c>
      <c r="G118" s="25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49" t="s">
        <v>1055</v>
      </c>
      <c r="G119" s="25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49" t="s">
        <v>1056</v>
      </c>
      <c r="G120" s="25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49" t="s">
        <v>1057</v>
      </c>
      <c r="G121" s="25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49" t="s">
        <v>1058</v>
      </c>
      <c r="G122" s="25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49" t="s">
        <v>1059</v>
      </c>
      <c r="G123" s="25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49" t="s">
        <v>1060</v>
      </c>
      <c r="G124" s="25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49" t="s">
        <v>1061</v>
      </c>
      <c r="G125" s="25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49" t="s">
        <v>1062</v>
      </c>
      <c r="G126" s="25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49" t="s">
        <v>1063</v>
      </c>
      <c r="G127" s="25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49" t="s">
        <v>1064</v>
      </c>
      <c r="G128" s="251"/>
      <c r="H128" s="12"/>
    </row>
    <row r="129" spans="1:8">
      <c r="A129" s="3">
        <v>128</v>
      </c>
      <c r="B129" s="213" t="s">
        <v>601</v>
      </c>
      <c r="C129" s="5" t="s">
        <v>257</v>
      </c>
      <c r="D129" s="6"/>
      <c r="E129" s="7">
        <f t="shared" si="1"/>
        <v>128</v>
      </c>
      <c r="F129" s="249" t="s">
        <v>1065</v>
      </c>
      <c r="G129" s="251"/>
      <c r="H129" s="12"/>
    </row>
    <row r="130" spans="1:8">
      <c r="A130" s="3">
        <v>129</v>
      </c>
      <c r="B130" s="213" t="s">
        <v>937</v>
      </c>
      <c r="C130" s="5" t="s">
        <v>258</v>
      </c>
      <c r="D130" s="6"/>
      <c r="E130" s="7">
        <f t="shared" ref="E130:E141" si="2">A130</f>
        <v>129</v>
      </c>
      <c r="F130" s="249" t="s">
        <v>1066</v>
      </c>
      <c r="G130" s="251"/>
      <c r="H130" s="12"/>
    </row>
    <row r="131" spans="1:8">
      <c r="A131" s="3">
        <v>130</v>
      </c>
      <c r="B131" s="213" t="s">
        <v>602</v>
      </c>
      <c r="C131" s="5" t="s">
        <v>259</v>
      </c>
      <c r="D131" s="6"/>
      <c r="E131" s="7">
        <f t="shared" si="2"/>
        <v>130</v>
      </c>
      <c r="F131" s="249" t="s">
        <v>1067</v>
      </c>
      <c r="G131" s="251"/>
      <c r="H131" s="12"/>
    </row>
    <row r="132" spans="1:8">
      <c r="A132" s="3">
        <v>131</v>
      </c>
      <c r="B132" s="213" t="s">
        <v>603</v>
      </c>
      <c r="C132" s="5" t="s">
        <v>260</v>
      </c>
      <c r="D132" s="6"/>
      <c r="E132" s="7">
        <f t="shared" si="2"/>
        <v>131</v>
      </c>
      <c r="F132" s="249" t="s">
        <v>1068</v>
      </c>
      <c r="G132" s="251"/>
      <c r="H132" s="12"/>
    </row>
    <row r="133" spans="1:8" ht="19.5">
      <c r="A133" s="3">
        <v>132</v>
      </c>
      <c r="B133" s="214" t="s">
        <v>604</v>
      </c>
      <c r="C133" s="5" t="s">
        <v>261</v>
      </c>
      <c r="D133" s="6"/>
      <c r="E133" s="7">
        <f t="shared" si="2"/>
        <v>132</v>
      </c>
      <c r="F133" s="249" t="s">
        <v>1069</v>
      </c>
      <c r="G133" s="251"/>
      <c r="H133" s="12"/>
    </row>
    <row r="134" spans="1:8" ht="19.5">
      <c r="A134" s="3">
        <v>133</v>
      </c>
      <c r="B134" s="214" t="s">
        <v>1083</v>
      </c>
      <c r="C134" s="5" t="s">
        <v>262</v>
      </c>
      <c r="D134" s="6"/>
      <c r="E134" s="7">
        <f t="shared" si="2"/>
        <v>133</v>
      </c>
      <c r="F134" s="249" t="s">
        <v>1070</v>
      </c>
      <c r="G134" s="251"/>
      <c r="H134" s="12"/>
    </row>
    <row r="135" spans="1:8" ht="19.5">
      <c r="A135" s="3">
        <v>134</v>
      </c>
      <c r="B135" s="214" t="s">
        <v>1084</v>
      </c>
      <c r="C135" s="5" t="s">
        <v>263</v>
      </c>
      <c r="D135" s="6"/>
      <c r="E135" s="7">
        <f t="shared" si="2"/>
        <v>134</v>
      </c>
      <c r="F135" s="249" t="s">
        <v>1071</v>
      </c>
      <c r="G135" s="251"/>
      <c r="H135" s="12"/>
    </row>
    <row r="136" spans="1:8" ht="19.5">
      <c r="A136" s="3">
        <v>135</v>
      </c>
      <c r="B136" s="214" t="s">
        <v>1079</v>
      </c>
      <c r="C136" s="5" t="s">
        <v>264</v>
      </c>
      <c r="D136" s="6"/>
      <c r="E136" s="7">
        <f t="shared" si="2"/>
        <v>135</v>
      </c>
      <c r="F136" s="249" t="s">
        <v>1072</v>
      </c>
      <c r="G136" s="251"/>
      <c r="H136" s="12"/>
    </row>
    <row r="137" spans="1:8" ht="19.5">
      <c r="A137" s="3">
        <v>136</v>
      </c>
      <c r="B137" s="214" t="s">
        <v>605</v>
      </c>
      <c r="C137" s="5" t="s">
        <v>265</v>
      </c>
      <c r="D137" s="6"/>
      <c r="E137" s="7">
        <f t="shared" si="2"/>
        <v>136</v>
      </c>
      <c r="F137" s="249" t="s">
        <v>1073</v>
      </c>
      <c r="G137" s="251"/>
      <c r="H137" s="12"/>
    </row>
    <row r="138" spans="1:8" ht="19.5">
      <c r="A138" s="3">
        <v>137</v>
      </c>
      <c r="B138" s="214" t="s">
        <v>606</v>
      </c>
      <c r="C138" s="5" t="s">
        <v>266</v>
      </c>
      <c r="D138" s="6"/>
      <c r="E138" s="7">
        <f t="shared" si="2"/>
        <v>137</v>
      </c>
      <c r="F138" s="249" t="s">
        <v>1074</v>
      </c>
      <c r="G138" s="251"/>
      <c r="H138" s="12"/>
    </row>
    <row r="139" spans="1:8" ht="19.5">
      <c r="A139" s="3">
        <v>138</v>
      </c>
      <c r="B139" s="214" t="s">
        <v>1085</v>
      </c>
      <c r="C139" s="5" t="s">
        <v>267</v>
      </c>
      <c r="D139" s="6"/>
      <c r="E139" s="7">
        <f t="shared" si="2"/>
        <v>138</v>
      </c>
      <c r="F139" s="249" t="s">
        <v>1075</v>
      </c>
      <c r="G139" s="251"/>
      <c r="H139" s="12"/>
    </row>
    <row r="140" spans="1:8" ht="19.5">
      <c r="A140" s="3">
        <v>139</v>
      </c>
      <c r="B140" s="214" t="s">
        <v>607</v>
      </c>
      <c r="C140" s="5" t="s">
        <v>268</v>
      </c>
      <c r="D140" s="6"/>
      <c r="E140" s="7">
        <f t="shared" si="2"/>
        <v>139</v>
      </c>
      <c r="F140" s="249" t="s">
        <v>1076</v>
      </c>
      <c r="G140" s="251"/>
      <c r="H140" s="12"/>
    </row>
    <row r="141" spans="1:8">
      <c r="A141" s="3">
        <v>140</v>
      </c>
      <c r="B141" s="213" t="s">
        <v>608</v>
      </c>
      <c r="C141" s="5" t="s">
        <v>269</v>
      </c>
      <c r="D141" s="6"/>
      <c r="E141" s="7">
        <f t="shared" si="2"/>
        <v>140</v>
      </c>
      <c r="F141" s="249" t="s">
        <v>1077</v>
      </c>
      <c r="G141" s="251"/>
      <c r="H141" s="12"/>
    </row>
    <row r="142" spans="1:8">
      <c r="A142" s="3">
        <v>141</v>
      </c>
      <c r="B142" s="213" t="s">
        <v>609</v>
      </c>
      <c r="C142" s="5"/>
      <c r="D142" s="6"/>
      <c r="E142" s="7"/>
      <c r="F142" s="8"/>
      <c r="G142" s="251"/>
      <c r="H142" s="12" t="str">
        <f t="shared" ref="H142:H194" si="3">SUBSTITUTE(G142," ","")</f>
        <v/>
      </c>
    </row>
    <row r="143" spans="1:8">
      <c r="A143" s="3">
        <v>142</v>
      </c>
      <c r="B143" s="213" t="s">
        <v>610</v>
      </c>
      <c r="C143" s="5"/>
      <c r="D143" s="6"/>
      <c r="E143" s="7"/>
      <c r="F143" s="8"/>
      <c r="G143" s="251"/>
      <c r="H143" s="12" t="str">
        <f t="shared" si="3"/>
        <v/>
      </c>
    </row>
    <row r="144" spans="1:8">
      <c r="A144" s="3">
        <v>143</v>
      </c>
      <c r="B144" s="213" t="s">
        <v>611</v>
      </c>
      <c r="C144" s="5"/>
      <c r="D144" s="6"/>
      <c r="E144" s="7"/>
      <c r="F144" s="8"/>
      <c r="G144" s="251"/>
      <c r="H144" s="12" t="str">
        <f t="shared" si="3"/>
        <v/>
      </c>
    </row>
    <row r="145" spans="1:8">
      <c r="A145" s="3">
        <v>144</v>
      </c>
      <c r="B145" s="213" t="s">
        <v>612</v>
      </c>
      <c r="C145" s="5"/>
      <c r="D145" s="6"/>
      <c r="E145" s="7"/>
      <c r="F145" s="8"/>
      <c r="G145" s="25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93"/>
  <sheetViews>
    <sheetView tabSelected="1" topLeftCell="A40" workbookViewId="0">
      <selection activeCell="C148" sqref="C148"/>
    </sheetView>
  </sheetViews>
  <sheetFormatPr defaultRowHeight="15.75"/>
  <cols>
    <col min="1" max="1" width="4.625" style="224" customWidth="1"/>
    <col min="2" max="2" width="21.625" style="118" customWidth="1"/>
    <col min="3" max="3" width="5.125" style="118" customWidth="1"/>
    <col min="4" max="4" width="7.125" style="118" customWidth="1"/>
    <col min="5" max="5" width="5.125" style="118" customWidth="1"/>
    <col min="6" max="6" width="7.125" style="118" customWidth="1"/>
    <col min="7" max="7" width="5.125" style="118" customWidth="1"/>
    <col min="8" max="8" width="7.125" style="118" customWidth="1"/>
    <col min="9" max="9" width="5.125" style="118" customWidth="1"/>
    <col min="10" max="10" width="7.125" style="118" customWidth="1"/>
    <col min="11" max="12" width="6.625" style="118" customWidth="1"/>
    <col min="13" max="13" width="7.62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1" customFormat="1" ht="18.75" customHeight="1">
      <c r="A1" s="266" t="s">
        <v>396</v>
      </c>
      <c r="B1" s="266"/>
      <c r="C1" s="266"/>
      <c r="D1" s="266"/>
      <c r="E1" s="222"/>
      <c r="F1" s="222"/>
      <c r="G1" s="222"/>
      <c r="H1" s="222"/>
      <c r="I1" s="222"/>
      <c r="J1" s="222"/>
      <c r="K1" s="222"/>
    </row>
    <row r="2" spans="1:13" s="221" customFormat="1" ht="18.75" customHeight="1">
      <c r="A2" s="266" t="s">
        <v>1109</v>
      </c>
      <c r="B2" s="266"/>
      <c r="C2" s="266"/>
      <c r="D2" s="266"/>
      <c r="E2" s="222"/>
      <c r="F2" s="222"/>
      <c r="G2" s="222"/>
      <c r="H2" s="222"/>
      <c r="I2" s="222"/>
      <c r="J2" s="222"/>
      <c r="K2" s="222"/>
    </row>
    <row r="3" spans="1:13" ht="16.5" customHeight="1">
      <c r="A3" s="266" t="s">
        <v>936</v>
      </c>
      <c r="B3" s="266"/>
      <c r="C3" s="266"/>
      <c r="D3" s="266"/>
      <c r="E3" s="222"/>
      <c r="F3" s="222"/>
      <c r="G3" s="222"/>
      <c r="H3" s="222"/>
      <c r="I3" s="222"/>
      <c r="J3" s="222"/>
      <c r="K3" s="222"/>
      <c r="M3" s="103"/>
    </row>
    <row r="4" spans="1:13" s="223" customFormat="1" ht="43.5" customHeight="1">
      <c r="A4" s="284" t="s">
        <v>1086</v>
      </c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3" s="223" customFormat="1" ht="20.25">
      <c r="A5" s="216"/>
      <c r="B5" s="247" t="s">
        <v>935</v>
      </c>
      <c r="C5" s="288" t="s">
        <v>1085</v>
      </c>
      <c r="D5" s="288"/>
      <c r="E5" s="288"/>
      <c r="F5" s="288"/>
      <c r="G5" s="288"/>
      <c r="H5" s="288"/>
      <c r="I5" s="288"/>
      <c r="J5" s="288"/>
      <c r="K5" s="288"/>
      <c r="L5" s="288"/>
      <c r="M5" s="288"/>
    </row>
    <row r="6" spans="1:13" ht="18.75">
      <c r="B6" s="104" t="s">
        <v>397</v>
      </c>
      <c r="C6" s="105"/>
    </row>
    <row r="7" spans="1:13" ht="12" customHeight="1">
      <c r="B7" s="106"/>
      <c r="C7" s="107"/>
      <c r="D7" s="107"/>
      <c r="E7" s="107"/>
      <c r="F7" s="107"/>
      <c r="G7" s="107"/>
      <c r="H7" s="107"/>
    </row>
    <row r="8" spans="1:13" ht="35.1" customHeight="1">
      <c r="A8" s="286"/>
      <c r="B8" s="286"/>
      <c r="C8" s="283" t="s">
        <v>398</v>
      </c>
      <c r="D8" s="283"/>
      <c r="E8" s="287" t="s">
        <v>399</v>
      </c>
      <c r="F8" s="287"/>
      <c r="G8" s="287" t="s">
        <v>1112</v>
      </c>
      <c r="H8" s="287"/>
      <c r="I8" s="283" t="s">
        <v>400</v>
      </c>
      <c r="J8" s="283"/>
      <c r="K8" s="283" t="s">
        <v>401</v>
      </c>
      <c r="L8" s="283"/>
      <c r="M8" s="283"/>
    </row>
    <row r="9" spans="1:13" ht="35.1" customHeight="1">
      <c r="A9" s="286"/>
      <c r="B9" s="286"/>
      <c r="C9" s="218" t="s">
        <v>402</v>
      </c>
      <c r="D9" s="218" t="s">
        <v>403</v>
      </c>
      <c r="E9" s="218" t="s">
        <v>402</v>
      </c>
      <c r="F9" s="218" t="s">
        <v>403</v>
      </c>
      <c r="G9" s="218" t="s">
        <v>402</v>
      </c>
      <c r="H9" s="218" t="s">
        <v>403</v>
      </c>
      <c r="I9" s="218" t="s">
        <v>402</v>
      </c>
      <c r="J9" s="218" t="s">
        <v>403</v>
      </c>
      <c r="K9" s="218" t="s">
        <v>402</v>
      </c>
      <c r="L9" s="218" t="s">
        <v>402</v>
      </c>
      <c r="M9" s="218" t="s">
        <v>404</v>
      </c>
    </row>
    <row r="10" spans="1:13" ht="20.100000000000001" customHeight="1">
      <c r="A10" s="226">
        <v>1</v>
      </c>
      <c r="B10" s="261" t="s">
        <v>405</v>
      </c>
      <c r="C10" s="260"/>
      <c r="D10" s="260"/>
      <c r="E10" s="260"/>
      <c r="F10" s="260"/>
      <c r="G10" s="260"/>
      <c r="H10" s="260"/>
      <c r="I10" s="260"/>
      <c r="J10" s="260"/>
      <c r="K10" s="110" t="s">
        <v>406</v>
      </c>
      <c r="L10" s="109"/>
      <c r="M10" s="109"/>
    </row>
    <row r="11" spans="1:13" ht="20.100000000000001" customHeight="1">
      <c r="A11" s="226">
        <v>2</v>
      </c>
      <c r="B11" s="261" t="s">
        <v>407</v>
      </c>
      <c r="C11" s="260"/>
      <c r="D11" s="260"/>
      <c r="E11" s="260"/>
      <c r="F11" s="260"/>
      <c r="G11" s="260"/>
      <c r="H11" s="260"/>
      <c r="I11" s="260"/>
      <c r="J11" s="260"/>
      <c r="K11" s="110" t="s">
        <v>408</v>
      </c>
      <c r="L11" s="109"/>
      <c r="M11" s="109"/>
    </row>
    <row r="12" spans="1:13" ht="20.100000000000001" customHeight="1">
      <c r="A12" s="226">
        <v>3</v>
      </c>
      <c r="B12" s="261" t="s">
        <v>295</v>
      </c>
      <c r="C12" s="260">
        <v>3</v>
      </c>
      <c r="D12" s="260">
        <v>173</v>
      </c>
      <c r="E12" s="260">
        <v>4</v>
      </c>
      <c r="F12" s="260">
        <v>262</v>
      </c>
      <c r="G12" s="260"/>
      <c r="H12" s="260"/>
      <c r="I12" s="260"/>
      <c r="J12" s="260"/>
      <c r="K12" s="110" t="s">
        <v>409</v>
      </c>
      <c r="L12" s="109"/>
      <c r="M12" s="109"/>
    </row>
    <row r="13" spans="1:13" ht="20.100000000000001" customHeight="1">
      <c r="A13" s="226">
        <v>4</v>
      </c>
      <c r="B13" s="261" t="s">
        <v>410</v>
      </c>
      <c r="C13" s="260"/>
      <c r="D13" s="260"/>
      <c r="E13" s="260"/>
      <c r="F13" s="260"/>
      <c r="G13" s="260"/>
      <c r="H13" s="260"/>
      <c r="I13" s="260"/>
      <c r="J13" s="260"/>
      <c r="K13" s="110" t="s">
        <v>411</v>
      </c>
      <c r="L13" s="109"/>
      <c r="M13" s="109"/>
    </row>
    <row r="14" spans="1:13" ht="20.100000000000001" customHeight="1">
      <c r="A14" s="226">
        <v>5</v>
      </c>
      <c r="B14" s="261" t="s">
        <v>412</v>
      </c>
      <c r="C14" s="260"/>
      <c r="D14" s="260"/>
      <c r="E14" s="260"/>
      <c r="F14" s="260"/>
      <c r="G14" s="260"/>
      <c r="H14" s="260"/>
      <c r="I14" s="260"/>
      <c r="J14" s="260"/>
      <c r="K14" s="110" t="s">
        <v>413</v>
      </c>
      <c r="L14" s="109"/>
      <c r="M14" s="109"/>
    </row>
    <row r="15" spans="1:13" ht="20.100000000000001" customHeight="1">
      <c r="A15" s="226">
        <v>6</v>
      </c>
      <c r="B15" s="261" t="s">
        <v>414</v>
      </c>
      <c r="C15" s="260">
        <v>20</v>
      </c>
      <c r="D15" s="260">
        <v>1021</v>
      </c>
      <c r="E15" s="260">
        <v>18</v>
      </c>
      <c r="F15" s="260">
        <v>866</v>
      </c>
      <c r="G15" s="260">
        <v>1</v>
      </c>
      <c r="H15" s="260">
        <v>101</v>
      </c>
      <c r="I15" s="260"/>
      <c r="J15" s="260"/>
      <c r="K15" s="110" t="s">
        <v>415</v>
      </c>
      <c r="L15" s="109"/>
      <c r="M15" s="109"/>
    </row>
    <row r="16" spans="1:13" ht="20.100000000000001" customHeight="1">
      <c r="A16" s="226">
        <v>7</v>
      </c>
      <c r="B16" s="261" t="s">
        <v>1087</v>
      </c>
      <c r="C16" s="260">
        <v>29</v>
      </c>
      <c r="D16" s="260">
        <v>1727</v>
      </c>
      <c r="E16" s="260">
        <v>4</v>
      </c>
      <c r="F16" s="260">
        <v>205</v>
      </c>
      <c r="G16" s="260"/>
      <c r="H16" s="260"/>
      <c r="I16" s="260"/>
      <c r="J16" s="260"/>
      <c r="K16" s="110" t="s">
        <v>417</v>
      </c>
      <c r="L16" s="109"/>
      <c r="M16" s="109"/>
    </row>
    <row r="17" spans="1:13" ht="20.100000000000001" customHeight="1">
      <c r="A17" s="226">
        <v>8</v>
      </c>
      <c r="B17" s="261" t="s">
        <v>1088</v>
      </c>
      <c r="C17" s="260">
        <v>8</v>
      </c>
      <c r="D17" s="260">
        <v>504</v>
      </c>
      <c r="E17" s="260">
        <v>2</v>
      </c>
      <c r="F17" s="260">
        <v>118</v>
      </c>
      <c r="G17" s="260"/>
      <c r="H17" s="260"/>
      <c r="I17" s="260"/>
      <c r="J17" s="260"/>
      <c r="K17" s="111" t="s">
        <v>418</v>
      </c>
      <c r="L17" s="111">
        <f>SUM(L10:L16)</f>
        <v>0</v>
      </c>
      <c r="M17" s="111">
        <f>SUM(M10:M16)</f>
        <v>0</v>
      </c>
    </row>
    <row r="18" spans="1:13" ht="20.100000000000001" customHeight="1">
      <c r="A18" s="226">
        <v>9</v>
      </c>
      <c r="B18" s="261" t="s">
        <v>419</v>
      </c>
      <c r="C18" s="260">
        <v>13</v>
      </c>
      <c r="D18" s="260">
        <v>921</v>
      </c>
      <c r="E18" s="260">
        <v>7</v>
      </c>
      <c r="F18" s="260">
        <v>304</v>
      </c>
      <c r="G18" s="260">
        <v>1</v>
      </c>
      <c r="H18" s="260">
        <v>60</v>
      </c>
      <c r="I18" s="260"/>
      <c r="J18" s="260"/>
      <c r="K18" s="270"/>
      <c r="L18" s="271"/>
      <c r="M18" s="272"/>
    </row>
    <row r="19" spans="1:13" ht="20.100000000000001" customHeight="1">
      <c r="A19" s="226">
        <v>10</v>
      </c>
      <c r="B19" s="261" t="s">
        <v>1089</v>
      </c>
      <c r="C19" s="260">
        <v>2</v>
      </c>
      <c r="D19" s="260">
        <v>120</v>
      </c>
      <c r="E19" s="260">
        <v>1</v>
      </c>
      <c r="F19" s="260">
        <v>42</v>
      </c>
      <c r="G19" s="260">
        <v>1</v>
      </c>
      <c r="H19" s="260">
        <v>51</v>
      </c>
      <c r="I19" s="260"/>
      <c r="J19" s="260"/>
      <c r="K19" s="273"/>
      <c r="L19" s="274"/>
      <c r="M19" s="275"/>
    </row>
    <row r="20" spans="1:13" ht="20.100000000000001" customHeight="1">
      <c r="A20" s="226">
        <v>11</v>
      </c>
      <c r="B20" s="261" t="s">
        <v>1090</v>
      </c>
      <c r="C20" s="260">
        <v>4</v>
      </c>
      <c r="D20" s="260">
        <v>211</v>
      </c>
      <c r="E20" s="260">
        <v>1</v>
      </c>
      <c r="F20" s="260">
        <v>47</v>
      </c>
      <c r="G20" s="260"/>
      <c r="H20" s="260"/>
      <c r="I20" s="260"/>
      <c r="J20" s="260"/>
      <c r="K20" s="273"/>
      <c r="L20" s="274"/>
      <c r="M20" s="275"/>
    </row>
    <row r="21" spans="1:13" ht="20.100000000000001" customHeight="1">
      <c r="A21" s="226">
        <v>12</v>
      </c>
      <c r="B21" s="261" t="s">
        <v>1091</v>
      </c>
      <c r="C21" s="260">
        <v>4</v>
      </c>
      <c r="D21" s="260">
        <v>210</v>
      </c>
      <c r="E21" s="260"/>
      <c r="F21" s="260"/>
      <c r="G21" s="260"/>
      <c r="H21" s="260"/>
      <c r="I21" s="260"/>
      <c r="J21" s="260"/>
      <c r="K21" s="273"/>
      <c r="L21" s="274"/>
      <c r="M21" s="275"/>
    </row>
    <row r="22" spans="1:13" ht="20.100000000000001" customHeight="1">
      <c r="A22" s="226">
        <v>13</v>
      </c>
      <c r="B22" s="261" t="s">
        <v>420</v>
      </c>
      <c r="C22" s="260"/>
      <c r="D22" s="260"/>
      <c r="E22" s="260"/>
      <c r="F22" s="260"/>
      <c r="G22" s="260"/>
      <c r="H22" s="260"/>
      <c r="I22" s="260"/>
      <c r="J22" s="260"/>
      <c r="K22" s="273"/>
      <c r="L22" s="274"/>
      <c r="M22" s="275"/>
    </row>
    <row r="23" spans="1:13" ht="20.100000000000001" customHeight="1">
      <c r="A23" s="226">
        <v>14</v>
      </c>
      <c r="B23" s="261" t="s">
        <v>1092</v>
      </c>
      <c r="C23" s="260">
        <v>6</v>
      </c>
      <c r="D23" s="260">
        <v>331</v>
      </c>
      <c r="E23" s="260">
        <v>1</v>
      </c>
      <c r="F23" s="260">
        <v>83</v>
      </c>
      <c r="G23" s="260"/>
      <c r="H23" s="260"/>
      <c r="I23" s="260"/>
      <c r="J23" s="260"/>
      <c r="K23" s="273"/>
      <c r="L23" s="274"/>
      <c r="M23" s="275"/>
    </row>
    <row r="24" spans="1:13" ht="20.100000000000001" customHeight="1">
      <c r="A24" s="226">
        <v>15</v>
      </c>
      <c r="B24" s="261" t="s">
        <v>1093</v>
      </c>
      <c r="C24" s="260">
        <v>45</v>
      </c>
      <c r="D24" s="260">
        <v>2704</v>
      </c>
      <c r="E24" s="260">
        <v>11</v>
      </c>
      <c r="F24" s="260">
        <v>614</v>
      </c>
      <c r="G24" s="260">
        <v>1</v>
      </c>
      <c r="H24" s="260">
        <v>113</v>
      </c>
      <c r="I24" s="260"/>
      <c r="J24" s="260"/>
      <c r="K24" s="273"/>
      <c r="L24" s="274"/>
      <c r="M24" s="275"/>
    </row>
    <row r="25" spans="1:13" ht="20.100000000000001" customHeight="1">
      <c r="A25" s="226">
        <v>16</v>
      </c>
      <c r="B25" s="261" t="s">
        <v>1094</v>
      </c>
      <c r="C25" s="260">
        <v>7</v>
      </c>
      <c r="D25" s="260">
        <v>285</v>
      </c>
      <c r="E25" s="260">
        <v>3</v>
      </c>
      <c r="F25" s="260">
        <v>148</v>
      </c>
      <c r="G25" s="260">
        <v>1</v>
      </c>
      <c r="H25" s="260">
        <v>16</v>
      </c>
      <c r="I25" s="260"/>
      <c r="J25" s="260"/>
      <c r="K25" s="273"/>
      <c r="L25" s="274"/>
      <c r="M25" s="275"/>
    </row>
    <row r="26" spans="1:13" ht="20.100000000000001" customHeight="1">
      <c r="A26" s="226">
        <v>17</v>
      </c>
      <c r="B26" s="261" t="s">
        <v>423</v>
      </c>
      <c r="C26" s="260"/>
      <c r="D26" s="260"/>
      <c r="E26" s="260"/>
      <c r="F26" s="260"/>
      <c r="G26" s="260"/>
      <c r="H26" s="260"/>
      <c r="I26" s="260"/>
      <c r="J26" s="260"/>
      <c r="K26" s="273"/>
      <c r="L26" s="274"/>
      <c r="M26" s="275"/>
    </row>
    <row r="27" spans="1:13" ht="20.100000000000001" customHeight="1">
      <c r="A27" s="226">
        <v>18</v>
      </c>
      <c r="B27" s="261" t="s">
        <v>424</v>
      </c>
      <c r="C27" s="260"/>
      <c r="D27" s="260"/>
      <c r="E27" s="260"/>
      <c r="F27" s="260"/>
      <c r="G27" s="260"/>
      <c r="H27" s="260"/>
      <c r="I27" s="260"/>
      <c r="J27" s="260"/>
      <c r="K27" s="273"/>
      <c r="L27" s="274"/>
      <c r="M27" s="275"/>
    </row>
    <row r="28" spans="1:13" ht="20.100000000000001" customHeight="1">
      <c r="A28" s="226">
        <v>19</v>
      </c>
      <c r="B28" s="261" t="s">
        <v>425</v>
      </c>
      <c r="C28" s="260"/>
      <c r="D28" s="260"/>
      <c r="E28" s="260"/>
      <c r="F28" s="260"/>
      <c r="G28" s="260"/>
      <c r="H28" s="260"/>
      <c r="I28" s="260"/>
      <c r="J28" s="260"/>
      <c r="K28" s="273"/>
      <c r="L28" s="274"/>
      <c r="M28" s="275"/>
    </row>
    <row r="29" spans="1:13" ht="20.100000000000001" customHeight="1">
      <c r="A29" s="226">
        <v>20</v>
      </c>
      <c r="B29" s="261" t="s">
        <v>426</v>
      </c>
      <c r="C29" s="260"/>
      <c r="D29" s="260"/>
      <c r="E29" s="260"/>
      <c r="F29" s="260"/>
      <c r="G29" s="260"/>
      <c r="H29" s="260"/>
      <c r="I29" s="260"/>
      <c r="J29" s="260"/>
      <c r="K29" s="273"/>
      <c r="L29" s="274"/>
      <c r="M29" s="275"/>
    </row>
    <row r="30" spans="1:13" ht="20.100000000000001" customHeight="1">
      <c r="A30" s="226">
        <v>21</v>
      </c>
      <c r="B30" s="261" t="s">
        <v>427</v>
      </c>
      <c r="C30" s="260">
        <v>1</v>
      </c>
      <c r="D30" s="260">
        <v>68</v>
      </c>
      <c r="E30" s="260">
        <v>1</v>
      </c>
      <c r="F30" s="260">
        <v>24</v>
      </c>
      <c r="G30" s="260"/>
      <c r="H30" s="260"/>
      <c r="I30" s="260"/>
      <c r="J30" s="260"/>
      <c r="K30" s="273"/>
      <c r="L30" s="274"/>
      <c r="M30" s="275"/>
    </row>
    <row r="31" spans="1:13" ht="20.100000000000001" customHeight="1">
      <c r="A31" s="226">
        <v>22</v>
      </c>
      <c r="B31" s="261" t="s">
        <v>428</v>
      </c>
      <c r="C31" s="260"/>
      <c r="D31" s="260"/>
      <c r="E31" s="260"/>
      <c r="F31" s="260"/>
      <c r="G31" s="260"/>
      <c r="H31" s="260"/>
      <c r="I31" s="260"/>
      <c r="J31" s="260"/>
      <c r="K31" s="273"/>
      <c r="L31" s="274"/>
      <c r="M31" s="275"/>
    </row>
    <row r="32" spans="1:13" ht="20.100000000000001" customHeight="1">
      <c r="A32" s="226">
        <v>23</v>
      </c>
      <c r="B32" s="261" t="s">
        <v>422</v>
      </c>
      <c r="C32" s="260"/>
      <c r="D32" s="260"/>
      <c r="E32" s="260"/>
      <c r="F32" s="260"/>
      <c r="G32" s="260"/>
      <c r="H32" s="260"/>
      <c r="I32" s="260"/>
      <c r="J32" s="260"/>
      <c r="K32" s="273"/>
      <c r="L32" s="274"/>
      <c r="M32" s="275"/>
    </row>
    <row r="33" spans="1:13" ht="20.100000000000001" customHeight="1">
      <c r="A33" s="226">
        <v>24</v>
      </c>
      <c r="B33" s="261" t="s">
        <v>429</v>
      </c>
      <c r="C33" s="260"/>
      <c r="D33" s="260"/>
      <c r="E33" s="260"/>
      <c r="F33" s="260"/>
      <c r="G33" s="260"/>
      <c r="H33" s="260"/>
      <c r="I33" s="260"/>
      <c r="J33" s="260"/>
      <c r="K33" s="273"/>
      <c r="L33" s="274"/>
      <c r="M33" s="275"/>
    </row>
    <row r="34" spans="1:13" ht="20.100000000000001" customHeight="1">
      <c r="A34" s="226">
        <v>25</v>
      </c>
      <c r="B34" s="261" t="s">
        <v>430</v>
      </c>
      <c r="C34" s="260"/>
      <c r="D34" s="260"/>
      <c r="E34" s="260"/>
      <c r="F34" s="260"/>
      <c r="G34" s="260"/>
      <c r="H34" s="260"/>
      <c r="I34" s="260"/>
      <c r="J34" s="260"/>
      <c r="K34" s="273"/>
      <c r="L34" s="274"/>
      <c r="M34" s="275"/>
    </row>
    <row r="35" spans="1:13" ht="20.100000000000001" customHeight="1">
      <c r="A35" s="226">
        <v>26</v>
      </c>
      <c r="B35" s="261" t="s">
        <v>431</v>
      </c>
      <c r="C35" s="260"/>
      <c r="D35" s="260"/>
      <c r="E35" s="260"/>
      <c r="F35" s="260"/>
      <c r="G35" s="260"/>
      <c r="H35" s="260"/>
      <c r="I35" s="260"/>
      <c r="J35" s="260"/>
      <c r="K35" s="273"/>
      <c r="L35" s="274"/>
      <c r="M35" s="275"/>
    </row>
    <row r="36" spans="1:13" ht="20.100000000000001" customHeight="1">
      <c r="A36" s="226">
        <v>27</v>
      </c>
      <c r="B36" s="261" t="s">
        <v>432</v>
      </c>
      <c r="C36" s="260"/>
      <c r="D36" s="260"/>
      <c r="E36" s="260"/>
      <c r="F36" s="260"/>
      <c r="G36" s="260"/>
      <c r="H36" s="260"/>
      <c r="I36" s="260"/>
      <c r="J36" s="260"/>
      <c r="K36" s="273"/>
      <c r="L36" s="274"/>
      <c r="M36" s="275"/>
    </row>
    <row r="37" spans="1:13" ht="20.100000000000001" customHeight="1">
      <c r="A37" s="226">
        <v>28</v>
      </c>
      <c r="B37" s="261" t="s">
        <v>433</v>
      </c>
      <c r="C37" s="260"/>
      <c r="D37" s="260"/>
      <c r="E37" s="260"/>
      <c r="F37" s="260"/>
      <c r="G37" s="260"/>
      <c r="H37" s="260"/>
      <c r="I37" s="260"/>
      <c r="J37" s="260"/>
      <c r="K37" s="273"/>
      <c r="L37" s="274"/>
      <c r="M37" s="275"/>
    </row>
    <row r="38" spans="1:13" ht="20.100000000000001" customHeight="1">
      <c r="A38" s="226">
        <v>29</v>
      </c>
      <c r="B38" s="112" t="s">
        <v>434</v>
      </c>
      <c r="C38" s="260"/>
      <c r="D38" s="260"/>
      <c r="E38" s="260"/>
      <c r="F38" s="260"/>
      <c r="G38" s="260"/>
      <c r="H38" s="260"/>
      <c r="I38" s="260"/>
      <c r="J38" s="260"/>
      <c r="K38" s="273"/>
      <c r="L38" s="274"/>
      <c r="M38" s="275"/>
    </row>
    <row r="39" spans="1:13" ht="20.100000000000001" customHeight="1">
      <c r="A39" s="226">
        <v>30</v>
      </c>
      <c r="B39" s="261" t="s">
        <v>435</v>
      </c>
      <c r="C39" s="260"/>
      <c r="D39" s="260"/>
      <c r="E39" s="260"/>
      <c r="F39" s="260"/>
      <c r="G39" s="260"/>
      <c r="H39" s="260"/>
      <c r="I39" s="260"/>
      <c r="J39" s="260"/>
      <c r="K39" s="273"/>
      <c r="L39" s="274"/>
      <c r="M39" s="275"/>
    </row>
    <row r="40" spans="1:13" ht="20.100000000000001" customHeight="1">
      <c r="A40" s="226">
        <v>31</v>
      </c>
      <c r="B40" s="261" t="s">
        <v>436</v>
      </c>
      <c r="C40" s="260"/>
      <c r="D40" s="260"/>
      <c r="E40" s="260"/>
      <c r="F40" s="260"/>
      <c r="G40" s="260"/>
      <c r="H40" s="260"/>
      <c r="I40" s="260"/>
      <c r="J40" s="260"/>
      <c r="K40" s="273"/>
      <c r="L40" s="274"/>
      <c r="M40" s="275"/>
    </row>
    <row r="41" spans="1:13" ht="20.100000000000001" customHeight="1">
      <c r="A41" s="226">
        <v>32</v>
      </c>
      <c r="B41" s="261" t="s">
        <v>437</v>
      </c>
      <c r="C41" s="260"/>
      <c r="D41" s="260"/>
      <c r="E41" s="260"/>
      <c r="F41" s="260"/>
      <c r="G41" s="260"/>
      <c r="H41" s="260"/>
      <c r="I41" s="260"/>
      <c r="J41" s="260"/>
      <c r="K41" s="273"/>
      <c r="L41" s="274"/>
      <c r="M41" s="275"/>
    </row>
    <row r="42" spans="1:13" ht="20.100000000000001" customHeight="1">
      <c r="A42" s="226">
        <v>33</v>
      </c>
      <c r="B42" s="261" t="s">
        <v>1081</v>
      </c>
      <c r="C42" s="260"/>
      <c r="D42" s="260"/>
      <c r="E42" s="260"/>
      <c r="F42" s="260"/>
      <c r="G42" s="260"/>
      <c r="H42" s="260"/>
      <c r="I42" s="260"/>
      <c r="J42" s="260"/>
      <c r="K42" s="273"/>
      <c r="L42" s="274"/>
      <c r="M42" s="275"/>
    </row>
    <row r="43" spans="1:13" ht="31.5">
      <c r="A43" s="226">
        <v>34</v>
      </c>
      <c r="B43" s="108" t="s">
        <v>1095</v>
      </c>
      <c r="C43" s="260">
        <v>2</v>
      </c>
      <c r="D43" s="260">
        <v>74</v>
      </c>
      <c r="E43" s="109"/>
      <c r="F43" s="109"/>
      <c r="G43" s="109"/>
      <c r="H43" s="109"/>
      <c r="I43" s="109"/>
      <c r="J43" s="109"/>
      <c r="K43" s="273"/>
      <c r="L43" s="274"/>
      <c r="M43" s="275"/>
    </row>
    <row r="44" spans="1:13" ht="20.100000000000001" customHeight="1">
      <c r="A44" s="225">
        <v>35</v>
      </c>
      <c r="B44" s="108" t="s">
        <v>1096</v>
      </c>
      <c r="C44" s="109"/>
      <c r="D44" s="109"/>
      <c r="E44" s="109">
        <v>1</v>
      </c>
      <c r="F44" s="109">
        <v>131</v>
      </c>
      <c r="G44" s="109"/>
      <c r="H44" s="109"/>
      <c r="I44" s="109"/>
      <c r="J44" s="109"/>
      <c r="K44" s="273"/>
      <c r="L44" s="274"/>
      <c r="M44" s="275"/>
    </row>
    <row r="45" spans="1:13" ht="31.5">
      <c r="A45" s="226">
        <v>36</v>
      </c>
      <c r="B45" s="108" t="s">
        <v>1097</v>
      </c>
      <c r="C45" s="260">
        <v>5</v>
      </c>
      <c r="D45" s="260">
        <v>273</v>
      </c>
      <c r="E45" s="260">
        <v>2</v>
      </c>
      <c r="F45" s="260">
        <v>130</v>
      </c>
      <c r="G45" s="109"/>
      <c r="H45" s="109"/>
      <c r="I45" s="109"/>
      <c r="J45" s="109"/>
      <c r="K45" s="273"/>
      <c r="L45" s="274"/>
      <c r="M45" s="275"/>
    </row>
    <row r="46" spans="1:13" ht="31.5">
      <c r="A46" s="226">
        <v>37</v>
      </c>
      <c r="B46" s="108" t="s">
        <v>1098</v>
      </c>
      <c r="C46" s="260">
        <v>4</v>
      </c>
      <c r="D46" s="260">
        <v>195</v>
      </c>
      <c r="E46" s="260">
        <v>1</v>
      </c>
      <c r="F46" s="260">
        <v>46</v>
      </c>
      <c r="G46" s="109"/>
      <c r="H46" s="109"/>
      <c r="I46" s="109"/>
      <c r="J46" s="109"/>
      <c r="K46" s="273"/>
      <c r="L46" s="274"/>
      <c r="M46" s="275"/>
    </row>
    <row r="47" spans="1:13" ht="20.100000000000001" customHeight="1">
      <c r="A47" s="226">
        <v>38</v>
      </c>
      <c r="B47" s="261" t="s">
        <v>1099</v>
      </c>
      <c r="C47" s="260">
        <v>2</v>
      </c>
      <c r="D47" s="260">
        <v>54</v>
      </c>
      <c r="E47" s="260">
        <v>2</v>
      </c>
      <c r="F47" s="260">
        <v>82</v>
      </c>
      <c r="G47" s="260">
        <v>1</v>
      </c>
      <c r="H47" s="260">
        <v>44</v>
      </c>
      <c r="I47" s="260"/>
      <c r="J47" s="260"/>
      <c r="K47" s="273"/>
      <c r="L47" s="274"/>
      <c r="M47" s="275"/>
    </row>
    <row r="48" spans="1:13" ht="20.100000000000001" customHeight="1">
      <c r="A48" s="226">
        <v>39</v>
      </c>
      <c r="B48" s="261" t="s">
        <v>1100</v>
      </c>
      <c r="C48" s="260"/>
      <c r="D48" s="260"/>
      <c r="E48" s="260">
        <v>2</v>
      </c>
      <c r="F48" s="260">
        <v>77</v>
      </c>
      <c r="G48" s="260">
        <v>1</v>
      </c>
      <c r="H48" s="260">
        <v>71</v>
      </c>
      <c r="I48" s="260"/>
      <c r="J48" s="260"/>
      <c r="K48" s="273"/>
      <c r="L48" s="274"/>
      <c r="M48" s="275"/>
    </row>
    <row r="49" spans="1:13" ht="20.100000000000001" customHeight="1">
      <c r="A49" s="226">
        <v>40</v>
      </c>
      <c r="B49" s="261" t="s">
        <v>1101</v>
      </c>
      <c r="C49" s="260"/>
      <c r="D49" s="260"/>
      <c r="E49" s="260">
        <v>1</v>
      </c>
      <c r="F49" s="260">
        <v>19</v>
      </c>
      <c r="G49" s="260"/>
      <c r="H49" s="260"/>
      <c r="I49" s="260"/>
      <c r="J49" s="260"/>
      <c r="K49" s="273"/>
      <c r="L49" s="274"/>
      <c r="M49" s="275"/>
    </row>
    <row r="50" spans="1:13" ht="20.100000000000001" customHeight="1">
      <c r="A50" s="226">
        <v>41</v>
      </c>
      <c r="B50" s="261" t="s">
        <v>1102</v>
      </c>
      <c r="C50" s="260">
        <v>4</v>
      </c>
      <c r="D50" s="260">
        <v>175</v>
      </c>
      <c r="E50" s="260">
        <v>2</v>
      </c>
      <c r="F50" s="260">
        <v>122</v>
      </c>
      <c r="G50" s="260">
        <v>1</v>
      </c>
      <c r="H50" s="260">
        <v>40</v>
      </c>
      <c r="I50" s="260"/>
      <c r="J50" s="260"/>
      <c r="K50" s="273"/>
      <c r="L50" s="274"/>
      <c r="M50" s="275"/>
    </row>
    <row r="51" spans="1:13" ht="20.100000000000001" customHeight="1">
      <c r="A51" s="226">
        <v>42</v>
      </c>
      <c r="B51" s="261" t="s">
        <v>1103</v>
      </c>
      <c r="C51" s="260">
        <v>4</v>
      </c>
      <c r="D51" s="260">
        <v>188</v>
      </c>
      <c r="E51" s="260">
        <v>3</v>
      </c>
      <c r="F51" s="260">
        <v>175</v>
      </c>
      <c r="G51" s="260">
        <v>1</v>
      </c>
      <c r="H51" s="260">
        <v>42</v>
      </c>
      <c r="I51" s="260"/>
      <c r="J51" s="260"/>
      <c r="K51" s="273"/>
      <c r="L51" s="274"/>
      <c r="M51" s="275"/>
    </row>
    <row r="52" spans="1:13" ht="20.65" customHeight="1">
      <c r="A52" s="279" t="s">
        <v>418</v>
      </c>
      <c r="B52" s="280"/>
      <c r="C52" s="262">
        <f>SUM(C10:C51)</f>
        <v>163</v>
      </c>
      <c r="D52" s="262">
        <f t="shared" ref="D52:J52" si="0">SUM(D10:D51)</f>
        <v>9234</v>
      </c>
      <c r="E52" s="262">
        <f t="shared" si="0"/>
        <v>67</v>
      </c>
      <c r="F52" s="262">
        <f t="shared" si="0"/>
        <v>3495</v>
      </c>
      <c r="G52" s="262">
        <f t="shared" si="0"/>
        <v>9</v>
      </c>
      <c r="H52" s="262">
        <f t="shared" si="0"/>
        <v>538</v>
      </c>
      <c r="I52" s="262">
        <f t="shared" si="0"/>
        <v>0</v>
      </c>
      <c r="J52" s="262">
        <f t="shared" si="0"/>
        <v>0</v>
      </c>
      <c r="K52" s="276"/>
      <c r="L52" s="277"/>
      <c r="M52" s="278"/>
    </row>
    <row r="53" spans="1:13" ht="7.35" customHeight="1">
      <c r="A53" s="227"/>
    </row>
    <row r="54" spans="1:13" hidden="1">
      <c r="A54" s="227"/>
      <c r="B54" s="113" t="s">
        <v>438</v>
      </c>
    </row>
    <row r="55" spans="1:13" ht="5.25" hidden="1" customHeight="1">
      <c r="A55" s="227"/>
      <c r="B55" s="113"/>
    </row>
    <row r="56" spans="1:13" s="221" customFormat="1" ht="56.25" hidden="1">
      <c r="A56" s="281" t="s">
        <v>271</v>
      </c>
      <c r="B56" s="282"/>
      <c r="C56" s="283" t="s">
        <v>439</v>
      </c>
      <c r="D56" s="283"/>
      <c r="E56" s="283"/>
      <c r="F56" s="218" t="s">
        <v>440</v>
      </c>
      <c r="G56" s="283" t="s">
        <v>441</v>
      </c>
      <c r="H56" s="283"/>
      <c r="I56" s="228" t="s">
        <v>442</v>
      </c>
      <c r="J56" s="217" t="s">
        <v>443</v>
      </c>
      <c r="K56" s="283" t="s">
        <v>444</v>
      </c>
      <c r="L56" s="283"/>
      <c r="M56" s="283"/>
    </row>
    <row r="57" spans="1:13" ht="33" hidden="1" customHeight="1">
      <c r="A57" s="229">
        <v>1</v>
      </c>
      <c r="B57" s="114" t="s">
        <v>339</v>
      </c>
      <c r="C57" s="267"/>
      <c r="D57" s="267"/>
      <c r="E57" s="267"/>
      <c r="F57" s="257"/>
      <c r="G57" s="289"/>
      <c r="H57" s="290"/>
      <c r="I57" s="255"/>
      <c r="J57" s="255"/>
      <c r="K57" s="291"/>
      <c r="L57" s="291"/>
      <c r="M57" s="291"/>
    </row>
    <row r="58" spans="1:13" ht="33" hidden="1" customHeight="1">
      <c r="A58" s="229">
        <v>2</v>
      </c>
      <c r="B58" s="114" t="s">
        <v>445</v>
      </c>
      <c r="C58" s="267"/>
      <c r="D58" s="267"/>
      <c r="E58" s="267"/>
      <c r="F58" s="254"/>
      <c r="G58" s="268"/>
      <c r="H58" s="268"/>
      <c r="I58" s="219"/>
      <c r="J58" s="219"/>
      <c r="K58" s="269"/>
      <c r="L58" s="269"/>
      <c r="M58" s="269"/>
    </row>
    <row r="59" spans="1:13" ht="33" hidden="1" customHeight="1">
      <c r="A59" s="229">
        <v>3</v>
      </c>
      <c r="B59" s="114" t="s">
        <v>445</v>
      </c>
      <c r="C59" s="267"/>
      <c r="D59" s="267"/>
      <c r="E59" s="267"/>
      <c r="F59" s="253"/>
      <c r="G59" s="268"/>
      <c r="H59" s="268"/>
      <c r="I59" s="230"/>
      <c r="J59" s="219"/>
      <c r="K59" s="269"/>
      <c r="L59" s="269"/>
      <c r="M59" s="269"/>
    </row>
    <row r="60" spans="1:13" ht="33" hidden="1" customHeight="1">
      <c r="A60" s="229">
        <v>4</v>
      </c>
      <c r="B60" s="114" t="s">
        <v>445</v>
      </c>
      <c r="C60" s="267"/>
      <c r="D60" s="267"/>
      <c r="E60" s="267"/>
      <c r="F60" s="230"/>
      <c r="G60" s="268"/>
      <c r="H60" s="268"/>
      <c r="I60" s="230"/>
      <c r="J60" s="219"/>
      <c r="K60" s="269"/>
      <c r="L60" s="269"/>
      <c r="M60" s="269"/>
    </row>
    <row r="61" spans="1:13" ht="33" hidden="1" customHeight="1">
      <c r="A61" s="229">
        <v>5</v>
      </c>
      <c r="B61" s="114" t="s">
        <v>272</v>
      </c>
      <c r="C61" s="267"/>
      <c r="D61" s="267"/>
      <c r="E61" s="267"/>
      <c r="F61" s="254"/>
      <c r="G61" s="268"/>
      <c r="H61" s="268"/>
      <c r="I61" s="230"/>
      <c r="J61" s="219"/>
      <c r="K61" s="269"/>
      <c r="L61" s="269"/>
      <c r="M61" s="269"/>
    </row>
    <row r="62" spans="1:13" ht="33" hidden="1" customHeight="1">
      <c r="A62" s="229">
        <v>6</v>
      </c>
      <c r="B62" s="114" t="s">
        <v>446</v>
      </c>
      <c r="C62" s="292"/>
      <c r="D62" s="293"/>
      <c r="E62" s="294"/>
      <c r="F62" s="254"/>
      <c r="G62" s="295"/>
      <c r="H62" s="296"/>
      <c r="I62" s="230"/>
      <c r="J62" s="219"/>
      <c r="K62" s="292"/>
      <c r="L62" s="297"/>
      <c r="M62" s="298"/>
    </row>
    <row r="63" spans="1:13" ht="30" hidden="1">
      <c r="A63" s="229">
        <v>7</v>
      </c>
      <c r="B63" s="115" t="s">
        <v>447</v>
      </c>
      <c r="C63" s="302"/>
      <c r="D63" s="293"/>
      <c r="E63" s="294"/>
      <c r="F63" s="254"/>
      <c r="G63" s="295"/>
      <c r="H63" s="296"/>
      <c r="I63" s="230"/>
      <c r="J63" s="219"/>
      <c r="K63" s="292"/>
      <c r="L63" s="297"/>
      <c r="M63" s="298"/>
    </row>
    <row r="64" spans="1:13" ht="9" hidden="1" customHeight="1">
      <c r="A64" s="231"/>
      <c r="B64" s="116"/>
      <c r="C64" s="232"/>
      <c r="D64" s="232"/>
      <c r="E64" s="233"/>
      <c r="F64" s="233"/>
      <c r="G64" s="234"/>
      <c r="H64" s="234"/>
      <c r="I64" s="234"/>
      <c r="J64" s="234"/>
      <c r="K64" s="234"/>
    </row>
    <row r="65" spans="1:13" hidden="1">
      <c r="A65" s="231"/>
      <c r="B65" s="117" t="s">
        <v>448</v>
      </c>
      <c r="C65" s="235"/>
      <c r="D65" s="235"/>
      <c r="E65" s="235"/>
      <c r="F65" s="235"/>
      <c r="G65" s="235"/>
      <c r="H65" s="235"/>
      <c r="I65" s="235"/>
      <c r="J65" s="235"/>
      <c r="K65" s="235"/>
    </row>
    <row r="66" spans="1:13" ht="7.5" hidden="1" customHeight="1">
      <c r="A66" s="231"/>
      <c r="B66" s="235"/>
      <c r="C66" s="235"/>
      <c r="D66" s="235"/>
      <c r="E66" s="235"/>
      <c r="F66" s="235"/>
      <c r="G66" s="235"/>
      <c r="H66" s="235"/>
      <c r="I66" s="235"/>
      <c r="J66" s="235"/>
      <c r="K66" s="235"/>
    </row>
    <row r="67" spans="1:13" ht="63" hidden="1">
      <c r="A67" s="303" t="s">
        <v>283</v>
      </c>
      <c r="B67" s="303"/>
      <c r="C67" s="218" t="s">
        <v>290</v>
      </c>
      <c r="D67" s="218" t="s">
        <v>284</v>
      </c>
      <c r="E67" s="218" t="s">
        <v>289</v>
      </c>
      <c r="F67" s="218" t="s">
        <v>450</v>
      </c>
      <c r="G67" s="218" t="s">
        <v>285</v>
      </c>
      <c r="H67" s="218" t="s">
        <v>286</v>
      </c>
      <c r="I67" s="218" t="s">
        <v>450</v>
      </c>
      <c r="J67" s="218" t="s">
        <v>451</v>
      </c>
      <c r="K67" s="303" t="s">
        <v>452</v>
      </c>
      <c r="L67" s="303"/>
      <c r="M67" s="303"/>
    </row>
    <row r="68" spans="1:13" ht="15" hidden="1" customHeight="1">
      <c r="A68" s="304">
        <v>1</v>
      </c>
      <c r="B68" s="304"/>
      <c r="C68" s="219">
        <v>2</v>
      </c>
      <c r="D68" s="219" t="s">
        <v>453</v>
      </c>
      <c r="E68" s="219">
        <v>4</v>
      </c>
      <c r="F68" s="219">
        <v>5</v>
      </c>
      <c r="G68" s="219" t="s">
        <v>454</v>
      </c>
      <c r="H68" s="219" t="s">
        <v>455</v>
      </c>
      <c r="I68" s="219">
        <v>8</v>
      </c>
      <c r="J68" s="219">
        <v>9</v>
      </c>
      <c r="K68" s="304">
        <v>10</v>
      </c>
      <c r="L68" s="304"/>
      <c r="M68" s="304"/>
    </row>
    <row r="69" spans="1:13" ht="15" hidden="1" customHeight="1">
      <c r="A69" s="299" t="s">
        <v>456</v>
      </c>
      <c r="B69" s="299"/>
      <c r="C69" s="299"/>
      <c r="D69" s="299"/>
      <c r="E69" s="299"/>
      <c r="F69" s="299"/>
      <c r="G69" s="299"/>
      <c r="H69" s="299"/>
      <c r="I69" s="299"/>
      <c r="J69" s="299"/>
      <c r="K69" s="299"/>
      <c r="L69" s="299"/>
      <c r="M69" s="299"/>
    </row>
    <row r="70" spans="1:13" ht="15" hidden="1" customHeight="1">
      <c r="A70" s="236">
        <v>1</v>
      </c>
      <c r="B70" s="119" t="s">
        <v>291</v>
      </c>
      <c r="C70" s="120"/>
      <c r="D70" s="120"/>
      <c r="E70" s="121"/>
      <c r="F70" s="121"/>
      <c r="G70" s="122"/>
      <c r="H70" s="122"/>
      <c r="I70" s="121"/>
      <c r="J70" s="121"/>
      <c r="K70" s="300"/>
      <c r="L70" s="300"/>
      <c r="M70" s="300"/>
    </row>
    <row r="71" spans="1:13" ht="15" hidden="1" customHeight="1">
      <c r="A71" s="236">
        <v>2</v>
      </c>
      <c r="B71" s="119" t="s">
        <v>292</v>
      </c>
      <c r="C71" s="120"/>
      <c r="D71" s="120"/>
      <c r="E71" s="121"/>
      <c r="F71" s="121"/>
      <c r="G71" s="122"/>
      <c r="H71" s="122"/>
      <c r="I71" s="121"/>
      <c r="J71" s="121"/>
      <c r="K71" s="300"/>
      <c r="L71" s="300"/>
      <c r="M71" s="300"/>
    </row>
    <row r="72" spans="1:13" ht="15" hidden="1" customHeight="1">
      <c r="A72" s="236">
        <v>3</v>
      </c>
      <c r="B72" s="119" t="s">
        <v>293</v>
      </c>
      <c r="C72" s="120"/>
      <c r="D72" s="120"/>
      <c r="E72" s="121"/>
      <c r="F72" s="121"/>
      <c r="G72" s="122"/>
      <c r="H72" s="122"/>
      <c r="I72" s="121"/>
      <c r="J72" s="121"/>
      <c r="K72" s="300"/>
      <c r="L72" s="300"/>
      <c r="M72" s="300"/>
    </row>
    <row r="73" spans="1:13" ht="15" hidden="1" customHeight="1">
      <c r="A73" s="236">
        <v>4</v>
      </c>
      <c r="B73" s="119" t="s">
        <v>294</v>
      </c>
      <c r="C73" s="120"/>
      <c r="D73" s="120"/>
      <c r="E73" s="121"/>
      <c r="F73" s="121"/>
      <c r="G73" s="122"/>
      <c r="H73" s="122"/>
      <c r="I73" s="121"/>
      <c r="J73" s="121"/>
      <c r="K73" s="300"/>
      <c r="L73" s="300"/>
      <c r="M73" s="300"/>
    </row>
    <row r="74" spans="1:13" ht="30.75" hidden="1" customHeight="1">
      <c r="A74" s="236">
        <v>5</v>
      </c>
      <c r="B74" s="119" t="s">
        <v>457</v>
      </c>
      <c r="C74" s="120"/>
      <c r="D74" s="120"/>
      <c r="E74" s="121"/>
      <c r="F74" s="121"/>
      <c r="G74" s="122"/>
      <c r="H74" s="122"/>
      <c r="I74" s="121"/>
      <c r="J74" s="121"/>
      <c r="K74" s="301"/>
      <c r="L74" s="300"/>
      <c r="M74" s="300"/>
    </row>
    <row r="75" spans="1:13" ht="15" hidden="1" customHeight="1">
      <c r="A75" s="236">
        <v>6</v>
      </c>
      <c r="B75" s="119" t="s">
        <v>296</v>
      </c>
      <c r="C75" s="120"/>
      <c r="D75" s="120"/>
      <c r="E75" s="121"/>
      <c r="F75" s="121"/>
      <c r="G75" s="122"/>
      <c r="H75" s="122"/>
      <c r="I75" s="121"/>
      <c r="J75" s="121"/>
      <c r="K75" s="300"/>
      <c r="L75" s="300"/>
      <c r="M75" s="300"/>
    </row>
    <row r="76" spans="1:13" ht="15" hidden="1" customHeight="1">
      <c r="A76" s="236">
        <v>7</v>
      </c>
      <c r="B76" s="119" t="s">
        <v>297</v>
      </c>
      <c r="C76" s="120"/>
      <c r="D76" s="120"/>
      <c r="E76" s="121"/>
      <c r="F76" s="121"/>
      <c r="G76" s="122"/>
      <c r="H76" s="122"/>
      <c r="I76" s="121"/>
      <c r="J76" s="121"/>
      <c r="K76" s="300"/>
      <c r="L76" s="300"/>
      <c r="M76" s="300"/>
    </row>
    <row r="77" spans="1:13" ht="15" hidden="1" customHeight="1">
      <c r="A77" s="236">
        <v>8</v>
      </c>
      <c r="B77" s="119" t="s">
        <v>298</v>
      </c>
      <c r="C77" s="120"/>
      <c r="D77" s="120"/>
      <c r="E77" s="121"/>
      <c r="F77" s="121"/>
      <c r="G77" s="122"/>
      <c r="H77" s="122"/>
      <c r="I77" s="121"/>
      <c r="J77" s="121"/>
      <c r="K77" s="300"/>
      <c r="L77" s="300"/>
      <c r="M77" s="300"/>
    </row>
    <row r="78" spans="1:13" ht="15" hidden="1" customHeight="1">
      <c r="A78" s="236">
        <v>9</v>
      </c>
      <c r="B78" s="119" t="s">
        <v>299</v>
      </c>
      <c r="C78" s="120"/>
      <c r="D78" s="120"/>
      <c r="E78" s="121"/>
      <c r="F78" s="121"/>
      <c r="G78" s="122"/>
      <c r="H78" s="122"/>
      <c r="I78" s="121"/>
      <c r="J78" s="121"/>
      <c r="K78" s="300"/>
      <c r="L78" s="300"/>
      <c r="M78" s="300"/>
    </row>
    <row r="79" spans="1:13" ht="15" hidden="1" customHeight="1">
      <c r="A79" s="236">
        <v>10</v>
      </c>
      <c r="B79" s="119" t="s">
        <v>327</v>
      </c>
      <c r="C79" s="120"/>
      <c r="D79" s="120"/>
      <c r="E79" s="121"/>
      <c r="F79" s="121"/>
      <c r="G79" s="122"/>
      <c r="H79" s="122"/>
      <c r="I79" s="121"/>
      <c r="J79" s="121"/>
      <c r="K79" s="300"/>
      <c r="L79" s="300"/>
      <c r="M79" s="300"/>
    </row>
    <row r="80" spans="1:13" ht="15" hidden="1" customHeight="1">
      <c r="A80" s="236">
        <v>11</v>
      </c>
      <c r="B80" s="119" t="s">
        <v>300</v>
      </c>
      <c r="C80" s="120"/>
      <c r="D80" s="120"/>
      <c r="E80" s="121"/>
      <c r="F80" s="121"/>
      <c r="G80" s="122"/>
      <c r="H80" s="122"/>
      <c r="I80" s="121"/>
      <c r="J80" s="121"/>
      <c r="K80" s="300"/>
      <c r="L80" s="300"/>
      <c r="M80" s="300"/>
    </row>
    <row r="81" spans="1:15" ht="15" hidden="1" customHeight="1">
      <c r="A81" s="236">
        <v>12</v>
      </c>
      <c r="B81" s="119" t="s">
        <v>301</v>
      </c>
      <c r="C81" s="120"/>
      <c r="D81" s="120"/>
      <c r="E81" s="121"/>
      <c r="F81" s="121"/>
      <c r="G81" s="122"/>
      <c r="H81" s="122"/>
      <c r="I81" s="121"/>
      <c r="J81" s="121"/>
      <c r="K81" s="300"/>
      <c r="L81" s="300"/>
      <c r="M81" s="300"/>
    </row>
    <row r="82" spans="1:15" ht="15" hidden="1" customHeight="1">
      <c r="A82" s="236">
        <v>13</v>
      </c>
      <c r="B82" s="119" t="s">
        <v>302</v>
      </c>
      <c r="C82" s="120"/>
      <c r="D82" s="120"/>
      <c r="E82" s="121"/>
      <c r="F82" s="121"/>
      <c r="G82" s="122"/>
      <c r="H82" s="122"/>
      <c r="I82" s="121"/>
      <c r="J82" s="121"/>
      <c r="K82" s="300"/>
      <c r="L82" s="300"/>
      <c r="M82" s="300"/>
    </row>
    <row r="83" spans="1:15" ht="15" hidden="1" customHeight="1">
      <c r="A83" s="236">
        <v>14</v>
      </c>
      <c r="B83" s="119" t="s">
        <v>458</v>
      </c>
      <c r="C83" s="120"/>
      <c r="D83" s="120"/>
      <c r="E83" s="121"/>
      <c r="F83" s="121"/>
      <c r="G83" s="122"/>
      <c r="H83" s="122"/>
      <c r="I83" s="121"/>
      <c r="J83" s="121"/>
      <c r="K83" s="300"/>
      <c r="L83" s="300"/>
      <c r="M83" s="300"/>
    </row>
    <row r="84" spans="1:15" ht="15" hidden="1" customHeight="1">
      <c r="A84" s="236">
        <v>15</v>
      </c>
      <c r="B84" s="119" t="s">
        <v>459</v>
      </c>
      <c r="C84" s="120"/>
      <c r="D84" s="120"/>
      <c r="E84" s="121"/>
      <c r="F84" s="121"/>
      <c r="G84" s="122"/>
      <c r="H84" s="122"/>
      <c r="I84" s="121"/>
      <c r="J84" s="121"/>
      <c r="K84" s="300"/>
      <c r="L84" s="300"/>
      <c r="M84" s="300"/>
    </row>
    <row r="85" spans="1:15" ht="15" hidden="1" customHeight="1">
      <c r="A85" s="236">
        <v>16</v>
      </c>
      <c r="B85" s="119" t="s">
        <v>460</v>
      </c>
      <c r="C85" s="120"/>
      <c r="D85" s="120"/>
      <c r="E85" s="121"/>
      <c r="F85" s="121"/>
      <c r="G85" s="122"/>
      <c r="H85" s="122"/>
      <c r="I85" s="121"/>
      <c r="J85" s="121"/>
      <c r="K85" s="300"/>
      <c r="L85" s="300"/>
      <c r="M85" s="300"/>
    </row>
    <row r="86" spans="1:15" s="235" customFormat="1" ht="25.5" hidden="1" customHeight="1">
      <c r="B86" s="237" t="s">
        <v>461</v>
      </c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</row>
    <row r="87" spans="1:15" s="235" customFormat="1" ht="51.75" hidden="1" customHeight="1">
      <c r="A87" s="303" t="s">
        <v>283</v>
      </c>
      <c r="B87" s="303"/>
      <c r="C87" s="218" t="s">
        <v>290</v>
      </c>
      <c r="D87" s="218" t="s">
        <v>284</v>
      </c>
      <c r="E87" s="218" t="s">
        <v>289</v>
      </c>
      <c r="F87" s="218" t="s">
        <v>449</v>
      </c>
      <c r="G87" s="218" t="s">
        <v>285</v>
      </c>
      <c r="H87" s="218" t="s">
        <v>286</v>
      </c>
      <c r="I87" s="218" t="s">
        <v>450</v>
      </c>
      <c r="J87" s="218" t="s">
        <v>462</v>
      </c>
      <c r="K87" s="218" t="s">
        <v>463</v>
      </c>
      <c r="L87" s="218" t="s">
        <v>464</v>
      </c>
      <c r="M87" s="218" t="s">
        <v>465</v>
      </c>
      <c r="N87" s="218" t="s">
        <v>466</v>
      </c>
      <c r="O87" s="256" t="s">
        <v>467</v>
      </c>
    </row>
    <row r="88" spans="1:15" ht="15" hidden="1" customHeight="1">
      <c r="A88" s="308" t="s">
        <v>468</v>
      </c>
      <c r="B88" s="309"/>
      <c r="C88" s="309"/>
      <c r="D88" s="309"/>
      <c r="E88" s="309"/>
      <c r="F88" s="309"/>
      <c r="G88" s="309"/>
      <c r="H88" s="309"/>
      <c r="I88" s="309"/>
      <c r="J88" s="309"/>
      <c r="K88" s="309"/>
      <c r="L88" s="309"/>
      <c r="M88" s="309"/>
      <c r="N88" s="309"/>
      <c r="O88" s="123"/>
    </row>
    <row r="89" spans="1:15" ht="15" hidden="1" customHeight="1">
      <c r="A89" s="236">
        <v>17</v>
      </c>
      <c r="B89" s="119" t="s">
        <v>469</v>
      </c>
      <c r="C89" s="120"/>
      <c r="D89" s="120"/>
      <c r="E89" s="121"/>
      <c r="F89" s="121"/>
      <c r="G89" s="122"/>
      <c r="H89" s="122"/>
      <c r="I89" s="121"/>
      <c r="J89" s="121"/>
      <c r="K89" s="239"/>
      <c r="L89" s="239"/>
      <c r="M89" s="239"/>
      <c r="N89" s="239"/>
      <c r="O89" s="240">
        <f>J89*1+K89*1.3+L89*1.5+M89*2+N89*3</f>
        <v>0</v>
      </c>
    </row>
    <row r="90" spans="1:15" ht="15" hidden="1" customHeight="1">
      <c r="A90" s="236">
        <v>18</v>
      </c>
      <c r="B90" s="119" t="s">
        <v>470</v>
      </c>
      <c r="C90" s="120"/>
      <c r="D90" s="120"/>
      <c r="E90" s="121"/>
      <c r="F90" s="121"/>
      <c r="G90" s="122"/>
      <c r="H90" s="122"/>
      <c r="I90" s="121"/>
      <c r="J90" s="121"/>
      <c r="K90" s="239"/>
      <c r="L90" s="239"/>
      <c r="M90" s="239"/>
      <c r="N90" s="239"/>
      <c r="O90" s="240">
        <f t="shared" ref="O90:O136" si="1">J90*1+K90*1.3+L90*1.5+M90*2+N90*3</f>
        <v>0</v>
      </c>
    </row>
    <row r="91" spans="1:15" ht="15" hidden="1" customHeight="1">
      <c r="A91" s="236">
        <v>19</v>
      </c>
      <c r="B91" s="119" t="s">
        <v>471</v>
      </c>
      <c r="C91" s="120"/>
      <c r="D91" s="120"/>
      <c r="E91" s="121"/>
      <c r="F91" s="121"/>
      <c r="G91" s="122"/>
      <c r="H91" s="122"/>
      <c r="I91" s="121"/>
      <c r="J91" s="121"/>
      <c r="K91" s="239"/>
      <c r="L91" s="239"/>
      <c r="M91" s="239"/>
      <c r="N91" s="239"/>
      <c r="O91" s="240">
        <f t="shared" si="1"/>
        <v>0</v>
      </c>
    </row>
    <row r="92" spans="1:15" ht="15" hidden="1" customHeight="1">
      <c r="A92" s="236">
        <v>20</v>
      </c>
      <c r="B92" s="119" t="s">
        <v>472</v>
      </c>
      <c r="C92" s="120"/>
      <c r="D92" s="120"/>
      <c r="E92" s="121"/>
      <c r="F92" s="121"/>
      <c r="G92" s="122"/>
      <c r="H92" s="122"/>
      <c r="I92" s="121"/>
      <c r="J92" s="121"/>
      <c r="K92" s="239"/>
      <c r="L92" s="239"/>
      <c r="M92" s="239"/>
      <c r="N92" s="239"/>
      <c r="O92" s="240">
        <f t="shared" si="1"/>
        <v>0</v>
      </c>
    </row>
    <row r="93" spans="1:15" ht="15" hidden="1" customHeight="1">
      <c r="A93" s="236">
        <v>21</v>
      </c>
      <c r="B93" s="119" t="s">
        <v>473</v>
      </c>
      <c r="C93" s="120"/>
      <c r="D93" s="120"/>
      <c r="E93" s="121"/>
      <c r="F93" s="121"/>
      <c r="G93" s="122"/>
      <c r="H93" s="122"/>
      <c r="I93" s="121"/>
      <c r="J93" s="121"/>
      <c r="K93" s="239"/>
      <c r="L93" s="239"/>
      <c r="M93" s="239"/>
      <c r="N93" s="239"/>
      <c r="O93" s="240">
        <f t="shared" si="1"/>
        <v>0</v>
      </c>
    </row>
    <row r="94" spans="1:15" s="241" customFormat="1" ht="15" hidden="1" customHeight="1">
      <c r="A94" s="236">
        <v>22</v>
      </c>
      <c r="B94" s="124" t="s">
        <v>474</v>
      </c>
      <c r="C94" s="120"/>
      <c r="D94" s="120"/>
      <c r="E94" s="121"/>
      <c r="F94" s="121"/>
      <c r="G94" s="122"/>
      <c r="H94" s="122"/>
      <c r="I94" s="121"/>
      <c r="J94" s="121"/>
      <c r="K94" s="239"/>
      <c r="L94" s="239"/>
      <c r="M94" s="239"/>
      <c r="N94" s="239"/>
      <c r="O94" s="240">
        <f t="shared" si="1"/>
        <v>0</v>
      </c>
    </row>
    <row r="95" spans="1:15" s="241" customFormat="1" ht="15" hidden="1" customHeight="1">
      <c r="A95" s="236">
        <v>23</v>
      </c>
      <c r="B95" s="124" t="s">
        <v>475</v>
      </c>
      <c r="C95" s="120"/>
      <c r="D95" s="120"/>
      <c r="E95" s="121"/>
      <c r="F95" s="121"/>
      <c r="G95" s="122"/>
      <c r="H95" s="122"/>
      <c r="I95" s="121"/>
      <c r="J95" s="121"/>
      <c r="K95" s="239"/>
      <c r="L95" s="239"/>
      <c r="M95" s="239"/>
      <c r="N95" s="239"/>
      <c r="O95" s="240">
        <f t="shared" si="1"/>
        <v>0</v>
      </c>
    </row>
    <row r="96" spans="1:15" s="241" customFormat="1" ht="15" hidden="1" customHeight="1">
      <c r="A96" s="236">
        <v>24</v>
      </c>
      <c r="B96" s="124" t="s">
        <v>475</v>
      </c>
      <c r="C96" s="120"/>
      <c r="D96" s="120"/>
      <c r="E96" s="121"/>
      <c r="F96" s="121"/>
      <c r="G96" s="122"/>
      <c r="H96" s="122"/>
      <c r="I96" s="121"/>
      <c r="J96" s="121"/>
      <c r="K96" s="239"/>
      <c r="L96" s="239"/>
      <c r="M96" s="239"/>
      <c r="N96" s="239"/>
      <c r="O96" s="240">
        <f t="shared" si="1"/>
        <v>0</v>
      </c>
    </row>
    <row r="97" spans="1:16" s="241" customFormat="1" ht="15" hidden="1" customHeight="1">
      <c r="A97" s="236">
        <v>25</v>
      </c>
      <c r="B97" s="124" t="s">
        <v>475</v>
      </c>
      <c r="C97" s="120"/>
      <c r="D97" s="120"/>
      <c r="E97" s="121"/>
      <c r="F97" s="121"/>
      <c r="G97" s="122"/>
      <c r="H97" s="122"/>
      <c r="I97" s="121"/>
      <c r="J97" s="121"/>
      <c r="K97" s="239"/>
      <c r="L97" s="239"/>
      <c r="M97" s="239"/>
      <c r="N97" s="239"/>
      <c r="O97" s="240">
        <f t="shared" si="1"/>
        <v>0</v>
      </c>
    </row>
    <row r="98" spans="1:16" ht="15" hidden="1" customHeight="1">
      <c r="A98" s="308" t="s">
        <v>1082</v>
      </c>
      <c r="B98" s="309"/>
      <c r="C98" s="309"/>
      <c r="D98" s="309"/>
      <c r="E98" s="309"/>
      <c r="F98" s="309"/>
      <c r="G98" s="309"/>
      <c r="H98" s="309"/>
      <c r="I98" s="309"/>
      <c r="J98" s="309"/>
      <c r="K98" s="309"/>
      <c r="L98" s="309"/>
      <c r="M98" s="309"/>
      <c r="N98" s="309"/>
      <c r="O98" s="240">
        <f t="shared" si="1"/>
        <v>0</v>
      </c>
    </row>
    <row r="99" spans="1:16" s="241" customFormat="1" ht="17.25" hidden="1" customHeight="1">
      <c r="A99" s="236">
        <v>26</v>
      </c>
      <c r="B99" s="124" t="s">
        <v>476</v>
      </c>
      <c r="C99" s="120"/>
      <c r="D99" s="120"/>
      <c r="E99" s="121"/>
      <c r="F99" s="121"/>
      <c r="G99" s="122"/>
      <c r="H99" s="122"/>
      <c r="I99" s="121"/>
      <c r="J99" s="121"/>
      <c r="K99" s="242"/>
      <c r="L99" s="242"/>
      <c r="M99" s="242"/>
      <c r="N99" s="242"/>
      <c r="O99" s="240">
        <f t="shared" si="1"/>
        <v>0</v>
      </c>
    </row>
    <row r="100" spans="1:16" s="241" customFormat="1" ht="17.25" hidden="1" customHeight="1">
      <c r="A100" s="236">
        <v>27</v>
      </c>
      <c r="B100" s="124" t="s">
        <v>419</v>
      </c>
      <c r="C100" s="120"/>
      <c r="D100" s="120"/>
      <c r="E100" s="121"/>
      <c r="F100" s="121"/>
      <c r="G100" s="122"/>
      <c r="H100" s="122"/>
      <c r="I100" s="121"/>
      <c r="J100" s="121"/>
      <c r="K100" s="242"/>
      <c r="L100" s="242"/>
      <c r="M100" s="242"/>
      <c r="N100" s="242"/>
      <c r="O100" s="240">
        <f t="shared" si="1"/>
        <v>0</v>
      </c>
      <c r="P100" s="258"/>
    </row>
    <row r="101" spans="1:16" s="241" customFormat="1" ht="17.25" hidden="1" customHeight="1">
      <c r="A101" s="236">
        <v>28</v>
      </c>
      <c r="B101" s="124" t="s">
        <v>477</v>
      </c>
      <c r="C101" s="120"/>
      <c r="D101" s="120"/>
      <c r="E101" s="121"/>
      <c r="F101" s="121"/>
      <c r="G101" s="122"/>
      <c r="H101" s="122"/>
      <c r="I101" s="121"/>
      <c r="J101" s="121"/>
      <c r="K101" s="242"/>
      <c r="L101" s="242"/>
      <c r="M101" s="242"/>
      <c r="N101" s="242"/>
      <c r="O101" s="240">
        <f t="shared" si="1"/>
        <v>0</v>
      </c>
    </row>
    <row r="102" spans="1:16" s="241" customFormat="1" ht="17.25" hidden="1" customHeight="1">
      <c r="A102" s="236">
        <v>29</v>
      </c>
      <c r="B102" s="124" t="s">
        <v>420</v>
      </c>
      <c r="C102" s="120"/>
      <c r="D102" s="120"/>
      <c r="E102" s="121"/>
      <c r="F102" s="121"/>
      <c r="G102" s="122"/>
      <c r="H102" s="122"/>
      <c r="I102" s="121"/>
      <c r="J102" s="121"/>
      <c r="K102" s="242"/>
      <c r="L102" s="242"/>
      <c r="M102" s="242"/>
      <c r="N102" s="242"/>
      <c r="O102" s="240">
        <f t="shared" si="1"/>
        <v>0</v>
      </c>
    </row>
    <row r="103" spans="1:16" s="241" customFormat="1" ht="17.25" hidden="1" customHeight="1">
      <c r="A103" s="236">
        <v>30</v>
      </c>
      <c r="B103" s="124" t="s">
        <v>421</v>
      </c>
      <c r="C103" s="120"/>
      <c r="D103" s="120"/>
      <c r="E103" s="121"/>
      <c r="F103" s="121"/>
      <c r="G103" s="122"/>
      <c r="H103" s="122"/>
      <c r="I103" s="121"/>
      <c r="J103" s="121"/>
      <c r="K103" s="242"/>
      <c r="L103" s="242"/>
      <c r="M103" s="242"/>
      <c r="N103" s="242"/>
      <c r="O103" s="240">
        <f t="shared" si="1"/>
        <v>0</v>
      </c>
    </row>
    <row r="104" spans="1:16" s="241" customFormat="1" ht="17.25" hidden="1" customHeight="1">
      <c r="A104" s="236">
        <v>31</v>
      </c>
      <c r="B104" s="124" t="s">
        <v>475</v>
      </c>
      <c r="C104" s="120"/>
      <c r="D104" s="120"/>
      <c r="E104" s="121"/>
      <c r="F104" s="121"/>
      <c r="G104" s="122"/>
      <c r="H104" s="122"/>
      <c r="I104" s="121"/>
      <c r="J104" s="121"/>
      <c r="K104" s="242"/>
      <c r="L104" s="242"/>
      <c r="M104" s="242"/>
      <c r="N104" s="242"/>
      <c r="O104" s="240">
        <f t="shared" si="1"/>
        <v>0</v>
      </c>
    </row>
    <row r="105" spans="1:16" s="241" customFormat="1" ht="17.25" hidden="1" customHeight="1">
      <c r="A105" s="236">
        <v>32</v>
      </c>
      <c r="B105" s="124" t="s">
        <v>475</v>
      </c>
      <c r="C105" s="120"/>
      <c r="D105" s="120"/>
      <c r="E105" s="121"/>
      <c r="F105" s="121"/>
      <c r="G105" s="122"/>
      <c r="H105" s="122"/>
      <c r="I105" s="121"/>
      <c r="J105" s="121"/>
      <c r="K105" s="242"/>
      <c r="L105" s="242"/>
      <c r="M105" s="242"/>
      <c r="N105" s="242"/>
      <c r="O105" s="240">
        <f t="shared" si="1"/>
        <v>0</v>
      </c>
    </row>
    <row r="106" spans="1:16" s="241" customFormat="1" ht="17.25" hidden="1" customHeight="1">
      <c r="A106" s="236">
        <v>33</v>
      </c>
      <c r="B106" s="124" t="s">
        <v>475</v>
      </c>
      <c r="C106" s="120"/>
      <c r="D106" s="120"/>
      <c r="E106" s="121"/>
      <c r="F106" s="121"/>
      <c r="G106" s="122"/>
      <c r="H106" s="122"/>
      <c r="I106" s="121"/>
      <c r="J106" s="121"/>
      <c r="K106" s="242"/>
      <c r="L106" s="242"/>
      <c r="M106" s="242"/>
      <c r="N106" s="242"/>
      <c r="O106" s="240">
        <f t="shared" si="1"/>
        <v>0</v>
      </c>
    </row>
    <row r="107" spans="1:16" ht="15" hidden="1" customHeight="1">
      <c r="A107" s="308" t="s">
        <v>478</v>
      </c>
      <c r="B107" s="309"/>
      <c r="C107" s="309"/>
      <c r="D107" s="309"/>
      <c r="E107" s="309"/>
      <c r="F107" s="309"/>
      <c r="G107" s="309"/>
      <c r="H107" s="309"/>
      <c r="I107" s="309"/>
      <c r="J107" s="309"/>
      <c r="K107" s="309"/>
      <c r="L107" s="309"/>
      <c r="M107" s="309"/>
      <c r="N107" s="309"/>
      <c r="O107" s="240">
        <f t="shared" si="1"/>
        <v>0</v>
      </c>
    </row>
    <row r="108" spans="1:16" s="241" customFormat="1" ht="15" hidden="1" customHeight="1">
      <c r="A108" s="236">
        <v>34</v>
      </c>
      <c r="B108" s="124" t="s">
        <v>416</v>
      </c>
      <c r="C108" s="120"/>
      <c r="D108" s="120"/>
      <c r="E108" s="121"/>
      <c r="F108" s="121"/>
      <c r="G108" s="122"/>
      <c r="H108" s="122"/>
      <c r="I108" s="121"/>
      <c r="J108" s="121"/>
      <c r="K108" s="242"/>
      <c r="L108" s="242"/>
      <c r="M108" s="242"/>
      <c r="N108" s="242"/>
      <c r="O108" s="240">
        <f t="shared" si="1"/>
        <v>0</v>
      </c>
    </row>
    <row r="109" spans="1:16" s="241" customFormat="1" ht="15" hidden="1" customHeight="1">
      <c r="A109" s="236">
        <v>35</v>
      </c>
      <c r="B109" s="124" t="s">
        <v>479</v>
      </c>
      <c r="C109" s="120"/>
      <c r="D109" s="120"/>
      <c r="E109" s="121"/>
      <c r="F109" s="121"/>
      <c r="G109" s="122"/>
      <c r="H109" s="122"/>
      <c r="I109" s="121"/>
      <c r="J109" s="121"/>
      <c r="K109" s="242"/>
      <c r="L109" s="242"/>
      <c r="M109" s="242"/>
      <c r="N109" s="242"/>
      <c r="O109" s="240">
        <f t="shared" si="1"/>
        <v>0</v>
      </c>
    </row>
    <row r="110" spans="1:16" s="241" customFormat="1" ht="15" hidden="1" customHeight="1">
      <c r="A110" s="236">
        <v>36</v>
      </c>
      <c r="B110" s="124" t="s">
        <v>480</v>
      </c>
      <c r="C110" s="120"/>
      <c r="D110" s="120"/>
      <c r="E110" s="121"/>
      <c r="F110" s="121"/>
      <c r="G110" s="122"/>
      <c r="H110" s="122"/>
      <c r="I110" s="121"/>
      <c r="J110" s="121"/>
      <c r="K110" s="242"/>
      <c r="L110" s="242"/>
      <c r="M110" s="242"/>
      <c r="N110" s="242"/>
      <c r="O110" s="240">
        <f t="shared" si="1"/>
        <v>0</v>
      </c>
    </row>
    <row r="111" spans="1:16" s="241" customFormat="1" ht="15" hidden="1" customHeight="1">
      <c r="A111" s="236">
        <v>37</v>
      </c>
      <c r="B111" s="124" t="s">
        <v>481</v>
      </c>
      <c r="C111" s="120"/>
      <c r="D111" s="120"/>
      <c r="E111" s="121"/>
      <c r="F111" s="121"/>
      <c r="G111" s="122"/>
      <c r="H111" s="122"/>
      <c r="I111" s="121"/>
      <c r="J111" s="121"/>
      <c r="K111" s="242"/>
      <c r="L111" s="242"/>
      <c r="M111" s="242"/>
      <c r="N111" s="242"/>
      <c r="O111" s="240">
        <f t="shared" si="1"/>
        <v>0</v>
      </c>
    </row>
    <row r="112" spans="1:16" s="241" customFormat="1" ht="15" hidden="1" customHeight="1">
      <c r="A112" s="236">
        <v>38</v>
      </c>
      <c r="B112" s="124" t="s">
        <v>430</v>
      </c>
      <c r="C112" s="120"/>
      <c r="D112" s="120"/>
      <c r="E112" s="121"/>
      <c r="F112" s="121"/>
      <c r="G112" s="122"/>
      <c r="H112" s="122"/>
      <c r="I112" s="121"/>
      <c r="J112" s="121"/>
      <c r="K112" s="242"/>
      <c r="L112" s="242"/>
      <c r="M112" s="242"/>
      <c r="N112" s="242"/>
      <c r="O112" s="240">
        <f t="shared" si="1"/>
        <v>0</v>
      </c>
    </row>
    <row r="113" spans="1:15" s="241" customFormat="1" ht="15" hidden="1" customHeight="1">
      <c r="A113" s="236">
        <v>39</v>
      </c>
      <c r="B113" s="124" t="s">
        <v>482</v>
      </c>
      <c r="C113" s="120"/>
      <c r="D113" s="120"/>
      <c r="E113" s="121"/>
      <c r="F113" s="121"/>
      <c r="G113" s="122"/>
      <c r="H113" s="122"/>
      <c r="I113" s="121"/>
      <c r="J113" s="121"/>
      <c r="K113" s="242"/>
      <c r="L113" s="242"/>
      <c r="M113" s="242"/>
      <c r="N113" s="242"/>
      <c r="O113" s="240">
        <f t="shared" si="1"/>
        <v>0</v>
      </c>
    </row>
    <row r="114" spans="1:15" s="241" customFormat="1" ht="15" hidden="1" customHeight="1">
      <c r="A114" s="236">
        <v>40</v>
      </c>
      <c r="B114" s="124" t="s">
        <v>483</v>
      </c>
      <c r="C114" s="120"/>
      <c r="D114" s="120"/>
      <c r="E114" s="121"/>
      <c r="F114" s="121"/>
      <c r="G114" s="122"/>
      <c r="H114" s="122"/>
      <c r="I114" s="121"/>
      <c r="J114" s="121"/>
      <c r="K114" s="242"/>
      <c r="L114" s="242"/>
      <c r="M114" s="242"/>
      <c r="N114" s="242"/>
      <c r="O114" s="240">
        <f t="shared" si="1"/>
        <v>0</v>
      </c>
    </row>
    <row r="115" spans="1:15" s="241" customFormat="1" ht="15" hidden="1" customHeight="1">
      <c r="A115" s="236">
        <v>41</v>
      </c>
      <c r="B115" s="124" t="s">
        <v>484</v>
      </c>
      <c r="C115" s="120"/>
      <c r="D115" s="120"/>
      <c r="E115" s="121"/>
      <c r="F115" s="121"/>
      <c r="G115" s="122"/>
      <c r="H115" s="122"/>
      <c r="I115" s="121"/>
      <c r="J115" s="121"/>
      <c r="K115" s="242"/>
      <c r="L115" s="242"/>
      <c r="M115" s="242"/>
      <c r="N115" s="242"/>
      <c r="O115" s="240">
        <f t="shared" si="1"/>
        <v>0</v>
      </c>
    </row>
    <row r="116" spans="1:15" ht="15" hidden="1" customHeight="1">
      <c r="A116" s="308" t="s">
        <v>485</v>
      </c>
      <c r="B116" s="309"/>
      <c r="C116" s="309"/>
      <c r="D116" s="309"/>
      <c r="E116" s="309"/>
      <c r="F116" s="309"/>
      <c r="G116" s="309"/>
      <c r="H116" s="309"/>
      <c r="I116" s="309"/>
      <c r="J116" s="309"/>
      <c r="K116" s="309"/>
      <c r="L116" s="309"/>
      <c r="M116" s="309"/>
      <c r="N116" s="309"/>
      <c r="O116" s="240">
        <f t="shared" si="1"/>
        <v>0</v>
      </c>
    </row>
    <row r="117" spans="1:15" s="241" customFormat="1" hidden="1">
      <c r="A117" s="236">
        <v>42</v>
      </c>
      <c r="B117" s="124" t="s">
        <v>410</v>
      </c>
      <c r="C117" s="120"/>
      <c r="D117" s="120"/>
      <c r="E117" s="121"/>
      <c r="F117" s="121"/>
      <c r="G117" s="122"/>
      <c r="H117" s="122"/>
      <c r="I117" s="121"/>
      <c r="J117" s="121"/>
      <c r="K117" s="242"/>
      <c r="L117" s="242"/>
      <c r="M117" s="242"/>
      <c r="N117" s="242"/>
      <c r="O117" s="240">
        <f t="shared" si="1"/>
        <v>0</v>
      </c>
    </row>
    <row r="118" spans="1:15" s="241" customFormat="1" ht="15" hidden="1" customHeight="1">
      <c r="A118" s="236">
        <v>43</v>
      </c>
      <c r="B118" s="124" t="s">
        <v>486</v>
      </c>
      <c r="C118" s="120"/>
      <c r="D118" s="120"/>
      <c r="E118" s="121"/>
      <c r="F118" s="121"/>
      <c r="G118" s="122"/>
      <c r="H118" s="122"/>
      <c r="I118" s="121"/>
      <c r="J118" s="121"/>
      <c r="K118" s="242"/>
      <c r="L118" s="242"/>
      <c r="M118" s="242"/>
      <c r="N118" s="242"/>
      <c r="O118" s="240">
        <f>J118*1+K118*1.3+L118*1.5+M118*2+N118*3</f>
        <v>0</v>
      </c>
    </row>
    <row r="119" spans="1:15" s="241" customFormat="1" ht="15" hidden="1" customHeight="1">
      <c r="A119" s="236">
        <v>44</v>
      </c>
      <c r="B119" s="124" t="s">
        <v>433</v>
      </c>
      <c r="C119" s="120"/>
      <c r="D119" s="120"/>
      <c r="E119" s="121"/>
      <c r="F119" s="121"/>
      <c r="G119" s="122"/>
      <c r="H119" s="122"/>
      <c r="I119" s="121"/>
      <c r="J119" s="121"/>
      <c r="K119" s="242"/>
      <c r="L119" s="242"/>
      <c r="M119" s="242"/>
      <c r="N119" s="242"/>
      <c r="O119" s="240">
        <f t="shared" si="1"/>
        <v>0</v>
      </c>
    </row>
    <row r="120" spans="1:15" s="241" customFormat="1" ht="15" hidden="1" customHeight="1">
      <c r="A120" s="236">
        <v>45</v>
      </c>
      <c r="B120" s="124" t="s">
        <v>487</v>
      </c>
      <c r="C120" s="120"/>
      <c r="D120" s="120"/>
      <c r="E120" s="121"/>
      <c r="F120" s="121"/>
      <c r="G120" s="122"/>
      <c r="H120" s="122"/>
      <c r="I120" s="121"/>
      <c r="J120" s="121"/>
      <c r="K120" s="242"/>
      <c r="L120" s="242"/>
      <c r="M120" s="242"/>
      <c r="N120" s="242"/>
      <c r="O120" s="240">
        <f t="shared" si="1"/>
        <v>0</v>
      </c>
    </row>
    <row r="121" spans="1:15" s="241" customFormat="1" ht="15" hidden="1" customHeight="1">
      <c r="A121" s="236">
        <v>46</v>
      </c>
      <c r="B121" s="124" t="s">
        <v>488</v>
      </c>
      <c r="C121" s="120"/>
      <c r="D121" s="120"/>
      <c r="E121" s="121"/>
      <c r="F121" s="121"/>
      <c r="G121" s="122"/>
      <c r="H121" s="122"/>
      <c r="I121" s="121"/>
      <c r="J121" s="121"/>
      <c r="K121" s="242"/>
      <c r="L121" s="242"/>
      <c r="M121" s="242"/>
      <c r="N121" s="242"/>
      <c r="O121" s="240">
        <f t="shared" si="1"/>
        <v>0</v>
      </c>
    </row>
    <row r="122" spans="1:15" s="241" customFormat="1" ht="15" hidden="1" customHeight="1">
      <c r="A122" s="310" t="s">
        <v>489</v>
      </c>
      <c r="B122" s="311"/>
      <c r="C122" s="311"/>
      <c r="D122" s="311"/>
      <c r="E122" s="311"/>
      <c r="F122" s="311"/>
      <c r="G122" s="311"/>
      <c r="H122" s="311"/>
      <c r="I122" s="311"/>
      <c r="J122" s="311"/>
      <c r="K122" s="311"/>
      <c r="L122" s="311"/>
      <c r="M122" s="311"/>
      <c r="N122" s="311"/>
      <c r="O122" s="240">
        <f t="shared" si="1"/>
        <v>0</v>
      </c>
    </row>
    <row r="123" spans="1:15" s="241" customFormat="1" ht="18.75" hidden="1" customHeight="1">
      <c r="A123" s="236">
        <v>47</v>
      </c>
      <c r="B123" s="124" t="s">
        <v>490</v>
      </c>
      <c r="C123" s="120"/>
      <c r="D123" s="120"/>
      <c r="E123" s="121"/>
      <c r="F123" s="121"/>
      <c r="G123" s="122"/>
      <c r="H123" s="122"/>
      <c r="I123" s="121"/>
      <c r="J123" s="121"/>
      <c r="K123" s="242"/>
      <c r="L123" s="242"/>
      <c r="M123" s="242"/>
      <c r="N123" s="242"/>
      <c r="O123" s="240">
        <f t="shared" si="1"/>
        <v>0</v>
      </c>
    </row>
    <row r="124" spans="1:15" s="241" customFormat="1" ht="18.75" hidden="1" customHeight="1">
      <c r="A124" s="236">
        <v>48</v>
      </c>
      <c r="B124" s="124" t="s">
        <v>407</v>
      </c>
      <c r="C124" s="120"/>
      <c r="D124" s="120"/>
      <c r="E124" s="121"/>
      <c r="F124" s="121"/>
      <c r="G124" s="122"/>
      <c r="H124" s="122"/>
      <c r="I124" s="121"/>
      <c r="J124" s="121"/>
      <c r="K124" s="242"/>
      <c r="L124" s="242"/>
      <c r="M124" s="242"/>
      <c r="N124" s="242"/>
      <c r="O124" s="240">
        <f t="shared" si="1"/>
        <v>0</v>
      </c>
    </row>
    <row r="125" spans="1:15" s="241" customFormat="1" ht="18.75" hidden="1" customHeight="1">
      <c r="A125" s="236">
        <v>49</v>
      </c>
      <c r="B125" s="124" t="s">
        <v>295</v>
      </c>
      <c r="C125" s="120"/>
      <c r="D125" s="120"/>
      <c r="E125" s="121"/>
      <c r="F125" s="121"/>
      <c r="G125" s="122"/>
      <c r="H125" s="122"/>
      <c r="I125" s="121"/>
      <c r="J125" s="121"/>
      <c r="K125" s="242"/>
      <c r="L125" s="242"/>
      <c r="M125" s="242"/>
      <c r="N125" s="242"/>
      <c r="O125" s="240">
        <f t="shared" si="1"/>
        <v>0</v>
      </c>
    </row>
    <row r="126" spans="1:15" s="241" customFormat="1" ht="18.75" hidden="1" customHeight="1">
      <c r="A126" s="236">
        <v>50</v>
      </c>
      <c r="B126" s="124" t="s">
        <v>491</v>
      </c>
      <c r="C126" s="120"/>
      <c r="D126" s="120"/>
      <c r="E126" s="121"/>
      <c r="F126" s="121"/>
      <c r="G126" s="122"/>
      <c r="H126" s="122"/>
      <c r="I126" s="121"/>
      <c r="J126" s="121"/>
      <c r="K126" s="242"/>
      <c r="L126" s="242"/>
      <c r="M126" s="242"/>
      <c r="N126" s="242"/>
      <c r="O126" s="240">
        <f t="shared" si="1"/>
        <v>0</v>
      </c>
    </row>
    <row r="127" spans="1:15" s="241" customFormat="1" ht="15" hidden="1" customHeight="1">
      <c r="A127" s="310" t="s">
        <v>492</v>
      </c>
      <c r="B127" s="311"/>
      <c r="C127" s="311"/>
      <c r="D127" s="311"/>
      <c r="E127" s="311"/>
      <c r="F127" s="311"/>
      <c r="G127" s="311"/>
      <c r="H127" s="311"/>
      <c r="I127" s="311"/>
      <c r="J127" s="311"/>
      <c r="K127" s="311"/>
      <c r="L127" s="311"/>
      <c r="M127" s="311"/>
      <c r="N127" s="311"/>
      <c r="O127" s="240">
        <f t="shared" si="1"/>
        <v>0</v>
      </c>
    </row>
    <row r="128" spans="1:15" s="241" customFormat="1" ht="20.25" hidden="1" customHeight="1">
      <c r="A128" s="236">
        <v>51</v>
      </c>
      <c r="B128" s="124" t="s">
        <v>423</v>
      </c>
      <c r="C128" s="120"/>
      <c r="D128" s="120"/>
      <c r="E128" s="121"/>
      <c r="F128" s="121"/>
      <c r="G128" s="122"/>
      <c r="H128" s="122"/>
      <c r="I128" s="121"/>
      <c r="J128" s="121"/>
      <c r="K128" s="242"/>
      <c r="L128" s="242"/>
      <c r="M128" s="242"/>
      <c r="N128" s="242"/>
      <c r="O128" s="240">
        <f t="shared" si="1"/>
        <v>0</v>
      </c>
    </row>
    <row r="129" spans="1:15" s="241" customFormat="1" ht="20.25" hidden="1" customHeight="1">
      <c r="A129" s="236">
        <v>52</v>
      </c>
      <c r="B129" s="124" t="s">
        <v>493</v>
      </c>
      <c r="C129" s="120"/>
      <c r="D129" s="120"/>
      <c r="E129" s="121"/>
      <c r="F129" s="121"/>
      <c r="G129" s="122"/>
      <c r="H129" s="122"/>
      <c r="I129" s="121"/>
      <c r="J129" s="121"/>
      <c r="K129" s="242"/>
      <c r="L129" s="242"/>
      <c r="M129" s="242"/>
      <c r="N129" s="242"/>
      <c r="O129" s="240">
        <f t="shared" si="1"/>
        <v>0</v>
      </c>
    </row>
    <row r="130" spans="1:15" s="241" customFormat="1" ht="20.25" hidden="1" customHeight="1">
      <c r="A130" s="236">
        <v>53</v>
      </c>
      <c r="B130" s="124" t="s">
        <v>427</v>
      </c>
      <c r="C130" s="120"/>
      <c r="D130" s="120"/>
      <c r="E130" s="121"/>
      <c r="F130" s="121"/>
      <c r="G130" s="122"/>
      <c r="H130" s="122"/>
      <c r="I130" s="121"/>
      <c r="J130" s="121"/>
      <c r="K130" s="242"/>
      <c r="L130" s="242"/>
      <c r="M130" s="242"/>
      <c r="N130" s="242"/>
      <c r="O130" s="240">
        <f t="shared" si="1"/>
        <v>0</v>
      </c>
    </row>
    <row r="131" spans="1:15" s="241" customFormat="1" ht="20.25" hidden="1" customHeight="1">
      <c r="A131" s="236">
        <v>54</v>
      </c>
      <c r="B131" s="124" t="s">
        <v>494</v>
      </c>
      <c r="C131" s="120"/>
      <c r="D131" s="120"/>
      <c r="E131" s="121"/>
      <c r="F131" s="121"/>
      <c r="G131" s="122"/>
      <c r="H131" s="122"/>
      <c r="I131" s="121"/>
      <c r="J131" s="121"/>
      <c r="K131" s="242"/>
      <c r="L131" s="242"/>
      <c r="M131" s="242"/>
      <c r="N131" s="242"/>
      <c r="O131" s="240">
        <f t="shared" si="1"/>
        <v>0</v>
      </c>
    </row>
    <row r="132" spans="1:15" s="241" customFormat="1" ht="18.75" hidden="1" customHeight="1">
      <c r="A132" s="236">
        <v>55</v>
      </c>
      <c r="B132" s="124" t="s">
        <v>431</v>
      </c>
      <c r="C132" s="120"/>
      <c r="D132" s="120"/>
      <c r="E132" s="121"/>
      <c r="F132" s="121"/>
      <c r="G132" s="122"/>
      <c r="H132" s="122"/>
      <c r="I132" s="121"/>
      <c r="J132" s="121"/>
      <c r="K132" s="242"/>
      <c r="L132" s="242"/>
      <c r="M132" s="242"/>
      <c r="N132" s="242"/>
      <c r="O132" s="240">
        <f t="shared" si="1"/>
        <v>0</v>
      </c>
    </row>
    <row r="133" spans="1:15" s="241" customFormat="1" ht="18.75" hidden="1" customHeight="1">
      <c r="A133" s="236">
        <v>56</v>
      </c>
      <c r="B133" s="124" t="s">
        <v>495</v>
      </c>
      <c r="C133" s="120"/>
      <c r="D133" s="120"/>
      <c r="E133" s="121"/>
      <c r="F133" s="121"/>
      <c r="G133" s="122"/>
      <c r="H133" s="122"/>
      <c r="I133" s="121"/>
      <c r="J133" s="121"/>
      <c r="K133" s="242"/>
      <c r="L133" s="242"/>
      <c r="M133" s="242"/>
      <c r="N133" s="242"/>
      <c r="O133" s="240">
        <f t="shared" si="1"/>
        <v>0</v>
      </c>
    </row>
    <row r="134" spans="1:15" s="241" customFormat="1" ht="18.75" hidden="1" customHeight="1">
      <c r="A134" s="236">
        <v>57</v>
      </c>
      <c r="B134" s="124" t="s">
        <v>496</v>
      </c>
      <c r="C134" s="120"/>
      <c r="D134" s="120"/>
      <c r="E134" s="121"/>
      <c r="F134" s="121"/>
      <c r="G134" s="122"/>
      <c r="H134" s="122"/>
      <c r="I134" s="121"/>
      <c r="J134" s="121"/>
      <c r="K134" s="242"/>
      <c r="L134" s="242"/>
      <c r="M134" s="242"/>
      <c r="N134" s="242"/>
      <c r="O134" s="240">
        <f t="shared" si="1"/>
        <v>0</v>
      </c>
    </row>
    <row r="135" spans="1:15" s="241" customFormat="1" ht="18.75" hidden="1" customHeight="1">
      <c r="A135" s="236">
        <v>58</v>
      </c>
      <c r="B135" s="124" t="s">
        <v>436</v>
      </c>
      <c r="C135" s="120"/>
      <c r="D135" s="120"/>
      <c r="E135" s="121"/>
      <c r="F135" s="121"/>
      <c r="G135" s="122"/>
      <c r="H135" s="122"/>
      <c r="I135" s="121"/>
      <c r="J135" s="121"/>
      <c r="K135" s="242"/>
      <c r="L135" s="242"/>
      <c r="M135" s="242"/>
      <c r="N135" s="242"/>
      <c r="O135" s="240">
        <f t="shared" si="1"/>
        <v>0</v>
      </c>
    </row>
    <row r="136" spans="1:15" s="241" customFormat="1" ht="18.75" hidden="1" customHeight="1">
      <c r="A136" s="236">
        <v>59</v>
      </c>
      <c r="B136" s="124" t="s">
        <v>497</v>
      </c>
      <c r="C136" s="120"/>
      <c r="D136" s="120"/>
      <c r="E136" s="121"/>
      <c r="F136" s="121"/>
      <c r="G136" s="122"/>
      <c r="H136" s="122"/>
      <c r="I136" s="121"/>
      <c r="J136" s="121"/>
      <c r="K136" s="242"/>
      <c r="L136" s="242"/>
      <c r="M136" s="242"/>
      <c r="N136" s="242"/>
      <c r="O136" s="240">
        <f t="shared" si="1"/>
        <v>0</v>
      </c>
    </row>
    <row r="137" spans="1:15" s="241" customFormat="1" ht="31.5" hidden="1">
      <c r="A137" s="236">
        <v>60</v>
      </c>
      <c r="B137" s="124" t="s">
        <v>1080</v>
      </c>
      <c r="C137" s="120"/>
      <c r="D137" s="120"/>
      <c r="E137" s="121"/>
      <c r="F137" s="121"/>
      <c r="G137" s="122"/>
      <c r="H137" s="122"/>
      <c r="I137" s="121"/>
      <c r="J137" s="121"/>
      <c r="K137" s="242"/>
      <c r="L137" s="242"/>
      <c r="M137" s="242"/>
      <c r="N137" s="242"/>
      <c r="O137" s="240"/>
    </row>
    <row r="138" spans="1:15" hidden="1">
      <c r="A138" s="305" t="s">
        <v>498</v>
      </c>
      <c r="B138" s="305"/>
      <c r="C138" s="125">
        <f t="shared" ref="C138:K138" si="2">SUM(C128:C137,C123:C126,C117:C121,C108:C115,C99:C106,C89:C97,C70:C85)</f>
        <v>0</v>
      </c>
      <c r="D138" s="125">
        <f t="shared" si="2"/>
        <v>0</v>
      </c>
      <c r="E138" s="125">
        <f t="shared" si="2"/>
        <v>0</v>
      </c>
      <c r="F138" s="125">
        <f t="shared" si="2"/>
        <v>0</v>
      </c>
      <c r="G138" s="125">
        <f t="shared" si="2"/>
        <v>0</v>
      </c>
      <c r="H138" s="125">
        <f>SUM(H128:H137,H123:H126,H117:H121,H108:H115,H99:H106,H89:H97,H70:H85)</f>
        <v>0</v>
      </c>
      <c r="I138" s="125">
        <f t="shared" si="2"/>
        <v>0</v>
      </c>
      <c r="J138" s="125">
        <f t="shared" si="2"/>
        <v>0</v>
      </c>
      <c r="K138" s="125">
        <f t="shared" si="2"/>
        <v>0</v>
      </c>
      <c r="L138" s="125"/>
      <c r="M138" s="125"/>
      <c r="N138" s="125"/>
      <c r="O138" s="125">
        <f>SUM(O89:O137)</f>
        <v>0</v>
      </c>
    </row>
    <row r="139" spans="1:15" hidden="1">
      <c r="A139" s="243"/>
      <c r="B139" s="126" t="s">
        <v>499</v>
      </c>
      <c r="C139" s="235"/>
      <c r="D139" s="235"/>
      <c r="E139" s="235"/>
      <c r="F139" s="235"/>
      <c r="G139" s="235"/>
      <c r="H139" s="235"/>
      <c r="I139" s="235"/>
    </row>
    <row r="140" spans="1:15" hidden="1">
      <c r="A140" s="226"/>
      <c r="B140" s="126" t="s">
        <v>500</v>
      </c>
    </row>
    <row r="141" spans="1:15" hidden="1">
      <c r="A141" s="226"/>
      <c r="B141" s="127" t="s">
        <v>501</v>
      </c>
    </row>
    <row r="142" spans="1:15" hidden="1">
      <c r="A142" s="244"/>
      <c r="B142" s="127" t="s">
        <v>502</v>
      </c>
    </row>
    <row r="143" spans="1:15" ht="6" hidden="1" customHeight="1">
      <c r="A143" s="231"/>
      <c r="B143" s="127"/>
    </row>
    <row r="144" spans="1:15" hidden="1">
      <c r="A144" s="231"/>
      <c r="B144" s="127" t="s">
        <v>502</v>
      </c>
    </row>
    <row r="145" spans="1:13" ht="6" hidden="1" customHeight="1">
      <c r="A145" s="231"/>
      <c r="B145" s="127"/>
    </row>
    <row r="146" spans="1:13">
      <c r="A146" s="231"/>
      <c r="B146" s="104" t="s">
        <v>503</v>
      </c>
    </row>
    <row r="147" spans="1:13" ht="4.5" customHeight="1">
      <c r="A147" s="231"/>
    </row>
    <row r="148" spans="1:13" ht="47.25" customHeight="1">
      <c r="A148" s="303" t="s">
        <v>271</v>
      </c>
      <c r="B148" s="303"/>
      <c r="C148" s="259" t="s">
        <v>290</v>
      </c>
      <c r="D148" s="218" t="s">
        <v>284</v>
      </c>
      <c r="E148" s="218" t="s">
        <v>289</v>
      </c>
      <c r="F148" s="218" t="s">
        <v>449</v>
      </c>
      <c r="G148" s="218" t="s">
        <v>285</v>
      </c>
      <c r="H148" s="218" t="s">
        <v>286</v>
      </c>
      <c r="I148" s="218" t="s">
        <v>450</v>
      </c>
      <c r="J148" s="218" t="s">
        <v>451</v>
      </c>
      <c r="K148" s="303" t="s">
        <v>452</v>
      </c>
      <c r="L148" s="303"/>
      <c r="M148" s="303"/>
    </row>
    <row r="149" spans="1:13" ht="15" customHeight="1">
      <c r="A149" s="306">
        <v>1</v>
      </c>
      <c r="B149" s="306"/>
      <c r="C149" s="220">
        <v>2</v>
      </c>
      <c r="D149" s="220" t="s">
        <v>453</v>
      </c>
      <c r="E149" s="220">
        <v>4</v>
      </c>
      <c r="F149" s="220">
        <v>5</v>
      </c>
      <c r="G149" s="220" t="s">
        <v>454</v>
      </c>
      <c r="H149" s="220" t="s">
        <v>455</v>
      </c>
      <c r="I149" s="220">
        <v>8</v>
      </c>
      <c r="J149" s="220">
        <v>9</v>
      </c>
      <c r="K149" s="306">
        <v>10</v>
      </c>
      <c r="L149" s="306"/>
      <c r="M149" s="306"/>
    </row>
    <row r="150" spans="1:13" s="221" customFormat="1" ht="18.75" hidden="1" customHeight="1">
      <c r="A150" s="236">
        <v>1</v>
      </c>
      <c r="B150" s="128" t="s">
        <v>274</v>
      </c>
      <c r="C150" s="120"/>
      <c r="D150" s="120"/>
      <c r="E150" s="121"/>
      <c r="F150" s="121"/>
      <c r="G150" s="122"/>
      <c r="H150" s="122"/>
      <c r="I150" s="121"/>
      <c r="J150" s="121"/>
      <c r="K150" s="307"/>
      <c r="L150" s="307"/>
      <c r="M150" s="307"/>
    </row>
    <row r="151" spans="1:13" s="221" customFormat="1" ht="32.25" hidden="1" customHeight="1">
      <c r="A151" s="236">
        <v>2</v>
      </c>
      <c r="B151" s="128" t="s">
        <v>275</v>
      </c>
      <c r="C151" s="120"/>
      <c r="D151" s="120"/>
      <c r="E151" s="121"/>
      <c r="F151" s="121"/>
      <c r="G151" s="122"/>
      <c r="H151" s="122"/>
      <c r="I151" s="121"/>
      <c r="J151" s="121"/>
      <c r="K151" s="315"/>
      <c r="L151" s="316"/>
      <c r="M151" s="316"/>
    </row>
    <row r="152" spans="1:13" s="221" customFormat="1" hidden="1">
      <c r="A152" s="236">
        <v>3</v>
      </c>
      <c r="B152" s="128" t="s">
        <v>277</v>
      </c>
      <c r="C152" s="120"/>
      <c r="D152" s="120"/>
      <c r="E152" s="121"/>
      <c r="F152" s="121"/>
      <c r="G152" s="122"/>
      <c r="H152" s="122"/>
      <c r="I152" s="121"/>
      <c r="J152" s="121"/>
      <c r="K152" s="315"/>
      <c r="L152" s="316"/>
      <c r="M152" s="316"/>
    </row>
    <row r="153" spans="1:13" s="221" customFormat="1" ht="17.25" hidden="1" customHeight="1">
      <c r="A153" s="236">
        <v>4</v>
      </c>
      <c r="B153" s="128" t="s">
        <v>273</v>
      </c>
      <c r="C153" s="120"/>
      <c r="D153" s="120"/>
      <c r="E153" s="121"/>
      <c r="F153" s="121"/>
      <c r="G153" s="122"/>
      <c r="H153" s="122"/>
      <c r="I153" s="121"/>
      <c r="J153" s="121"/>
      <c r="K153" s="307"/>
      <c r="L153" s="307"/>
      <c r="M153" s="307"/>
    </row>
    <row r="154" spans="1:13" s="221" customFormat="1" ht="17.25" hidden="1" customHeight="1">
      <c r="A154" s="236">
        <v>5</v>
      </c>
      <c r="B154" s="128" t="s">
        <v>276</v>
      </c>
      <c r="C154" s="120"/>
      <c r="D154" s="120"/>
      <c r="E154" s="121"/>
      <c r="F154" s="121"/>
      <c r="G154" s="122"/>
      <c r="H154" s="122"/>
      <c r="I154" s="121"/>
      <c r="J154" s="121"/>
      <c r="K154" s="307"/>
      <c r="L154" s="307"/>
      <c r="M154" s="307"/>
    </row>
    <row r="155" spans="1:13" s="221" customFormat="1" ht="17.25" hidden="1" customHeight="1">
      <c r="A155" s="236">
        <v>6</v>
      </c>
      <c r="B155" s="128" t="s">
        <v>365</v>
      </c>
      <c r="C155" s="120"/>
      <c r="D155" s="120"/>
      <c r="E155" s="121"/>
      <c r="F155" s="121"/>
      <c r="G155" s="122"/>
      <c r="H155" s="122"/>
      <c r="I155" s="121"/>
      <c r="J155" s="121"/>
      <c r="K155" s="307"/>
      <c r="L155" s="307"/>
      <c r="M155" s="307"/>
    </row>
    <row r="156" spans="1:13" s="221" customFormat="1" ht="17.25" hidden="1" customHeight="1">
      <c r="A156" s="236">
        <v>7</v>
      </c>
      <c r="B156" s="129" t="s">
        <v>278</v>
      </c>
      <c r="C156" s="120"/>
      <c r="D156" s="120"/>
      <c r="E156" s="121"/>
      <c r="F156" s="121"/>
      <c r="G156" s="122"/>
      <c r="H156" s="122"/>
      <c r="I156" s="121"/>
      <c r="J156" s="121"/>
      <c r="K156" s="307"/>
      <c r="L156" s="307"/>
      <c r="M156" s="307"/>
    </row>
    <row r="157" spans="1:13" s="221" customFormat="1" ht="17.25" hidden="1" customHeight="1">
      <c r="A157" s="236">
        <v>8</v>
      </c>
      <c r="B157" s="128" t="s">
        <v>280</v>
      </c>
      <c r="C157" s="120"/>
      <c r="D157" s="120"/>
      <c r="E157" s="121"/>
      <c r="F157" s="121"/>
      <c r="G157" s="122"/>
      <c r="H157" s="122"/>
      <c r="I157" s="121"/>
      <c r="J157" s="121"/>
      <c r="K157" s="307"/>
      <c r="L157" s="307"/>
      <c r="M157" s="307"/>
    </row>
    <row r="158" spans="1:13" s="221" customFormat="1" ht="17.25" hidden="1" customHeight="1">
      <c r="A158" s="236">
        <v>9</v>
      </c>
      <c r="B158" s="128" t="s">
        <v>279</v>
      </c>
      <c r="C158" s="120"/>
      <c r="D158" s="120"/>
      <c r="E158" s="121"/>
      <c r="F158" s="121"/>
      <c r="G158" s="122"/>
      <c r="H158" s="122"/>
      <c r="I158" s="121"/>
      <c r="J158" s="121"/>
      <c r="K158" s="307"/>
      <c r="L158" s="307"/>
      <c r="M158" s="307"/>
    </row>
    <row r="159" spans="1:13" s="221" customFormat="1" ht="17.25" hidden="1" customHeight="1">
      <c r="A159" s="236">
        <v>10</v>
      </c>
      <c r="B159" s="128" t="s">
        <v>504</v>
      </c>
      <c r="C159" s="120"/>
      <c r="D159" s="120"/>
      <c r="E159" s="121"/>
      <c r="F159" s="121"/>
      <c r="G159" s="122"/>
      <c r="H159" s="122"/>
      <c r="I159" s="121"/>
      <c r="J159" s="121"/>
      <c r="K159" s="307"/>
      <c r="L159" s="307"/>
      <c r="M159" s="307"/>
    </row>
    <row r="160" spans="1:13" s="221" customFormat="1" ht="17.25" hidden="1" customHeight="1">
      <c r="A160" s="236">
        <v>11</v>
      </c>
      <c r="B160" s="128" t="s">
        <v>505</v>
      </c>
      <c r="C160" s="120"/>
      <c r="D160" s="120"/>
      <c r="E160" s="121"/>
      <c r="F160" s="121"/>
      <c r="G160" s="122"/>
      <c r="H160" s="122"/>
      <c r="I160" s="121"/>
      <c r="J160" s="121"/>
      <c r="K160" s="307"/>
      <c r="L160" s="307"/>
      <c r="M160" s="307"/>
    </row>
    <row r="161" spans="1:13" s="221" customFormat="1" ht="84.95" customHeight="1">
      <c r="A161" s="236">
        <v>12</v>
      </c>
      <c r="B161" s="128" t="s">
        <v>1104</v>
      </c>
      <c r="C161" s="120"/>
      <c r="D161" s="120">
        <v>9</v>
      </c>
      <c r="E161" s="121">
        <v>9</v>
      </c>
      <c r="F161" s="121"/>
      <c r="G161" s="122"/>
      <c r="H161" s="122"/>
      <c r="I161" s="121">
        <v>4</v>
      </c>
      <c r="J161" s="121"/>
      <c r="K161" s="312" t="s">
        <v>1110</v>
      </c>
      <c r="L161" s="313"/>
      <c r="M161" s="314"/>
    </row>
    <row r="162" spans="1:13" s="221" customFormat="1" ht="17.25" hidden="1" customHeight="1">
      <c r="A162" s="236">
        <v>13</v>
      </c>
      <c r="B162" s="128" t="s">
        <v>506</v>
      </c>
      <c r="C162" s="120"/>
      <c r="D162" s="120"/>
      <c r="E162" s="121"/>
      <c r="F162" s="121"/>
      <c r="G162" s="122"/>
      <c r="H162" s="122"/>
      <c r="I162" s="121"/>
      <c r="J162" s="121"/>
      <c r="K162" s="307"/>
      <c r="L162" s="307"/>
      <c r="M162" s="307"/>
    </row>
    <row r="163" spans="1:13" s="221" customFormat="1" ht="17.25" hidden="1" customHeight="1">
      <c r="A163" s="236">
        <v>14</v>
      </c>
      <c r="B163" s="128" t="s">
        <v>431</v>
      </c>
      <c r="C163" s="120"/>
      <c r="D163" s="120"/>
      <c r="E163" s="121"/>
      <c r="F163" s="121"/>
      <c r="G163" s="122"/>
      <c r="H163" s="122"/>
      <c r="I163" s="121"/>
      <c r="J163" s="121"/>
      <c r="K163" s="307"/>
      <c r="L163" s="307"/>
      <c r="M163" s="307"/>
    </row>
    <row r="164" spans="1:13" s="221" customFormat="1" ht="17.25" hidden="1" customHeight="1">
      <c r="A164" s="236">
        <v>15</v>
      </c>
      <c r="B164" s="128" t="s">
        <v>507</v>
      </c>
      <c r="C164" s="120"/>
      <c r="D164" s="120"/>
      <c r="E164" s="121"/>
      <c r="F164" s="121"/>
      <c r="G164" s="122"/>
      <c r="H164" s="122"/>
      <c r="I164" s="121"/>
      <c r="J164" s="121"/>
      <c r="K164" s="307"/>
      <c r="L164" s="307"/>
      <c r="M164" s="307"/>
    </row>
    <row r="165" spans="1:13" s="221" customFormat="1" ht="17.25" hidden="1" customHeight="1">
      <c r="A165" s="236">
        <v>16</v>
      </c>
      <c r="B165" s="128" t="s">
        <v>508</v>
      </c>
      <c r="C165" s="120"/>
      <c r="D165" s="120"/>
      <c r="E165" s="121"/>
      <c r="F165" s="121"/>
      <c r="G165" s="122"/>
      <c r="H165" s="122"/>
      <c r="I165" s="121"/>
      <c r="J165" s="121"/>
      <c r="K165" s="307"/>
      <c r="L165" s="307"/>
      <c r="M165" s="307"/>
    </row>
    <row r="166" spans="1:13" s="221" customFormat="1" ht="17.25" hidden="1" customHeight="1">
      <c r="A166" s="236">
        <v>17</v>
      </c>
      <c r="B166" s="128" t="s">
        <v>509</v>
      </c>
      <c r="C166" s="120"/>
      <c r="D166" s="120"/>
      <c r="E166" s="121"/>
      <c r="F166" s="121"/>
      <c r="G166" s="122"/>
      <c r="H166" s="122"/>
      <c r="I166" s="121"/>
      <c r="J166" s="121"/>
      <c r="K166" s="307"/>
      <c r="L166" s="307"/>
      <c r="M166" s="307"/>
    </row>
    <row r="167" spans="1:13" s="221" customFormat="1" ht="17.25" hidden="1" customHeight="1">
      <c r="A167" s="236">
        <v>18</v>
      </c>
      <c r="B167" s="128" t="s">
        <v>510</v>
      </c>
      <c r="C167" s="120"/>
      <c r="D167" s="120"/>
      <c r="E167" s="121"/>
      <c r="F167" s="121"/>
      <c r="G167" s="122"/>
      <c r="H167" s="122"/>
      <c r="I167" s="121"/>
      <c r="J167" s="121"/>
      <c r="K167" s="307"/>
      <c r="L167" s="307"/>
      <c r="M167" s="307"/>
    </row>
    <row r="168" spans="1:13" s="221" customFormat="1" ht="17.25" hidden="1" customHeight="1">
      <c r="A168" s="236">
        <v>19</v>
      </c>
      <c r="B168" s="128" t="s">
        <v>511</v>
      </c>
      <c r="C168" s="120"/>
      <c r="D168" s="120"/>
      <c r="E168" s="121"/>
      <c r="F168" s="121"/>
      <c r="G168" s="122"/>
      <c r="H168" s="122"/>
      <c r="I168" s="121"/>
      <c r="J168" s="121"/>
      <c r="K168" s="307"/>
      <c r="L168" s="307"/>
      <c r="M168" s="307"/>
    </row>
    <row r="169" spans="1:13" s="221" customFormat="1" ht="17.25" hidden="1" customHeight="1">
      <c r="A169" s="236">
        <v>20</v>
      </c>
      <c r="B169" s="128" t="s">
        <v>512</v>
      </c>
      <c r="C169" s="120"/>
      <c r="D169" s="120"/>
      <c r="E169" s="121"/>
      <c r="F169" s="121"/>
      <c r="G169" s="122"/>
      <c r="H169" s="122"/>
      <c r="I169" s="121"/>
      <c r="J169" s="121"/>
      <c r="K169" s="307"/>
      <c r="L169" s="307"/>
      <c r="M169" s="307"/>
    </row>
    <row r="170" spans="1:13" s="221" customFormat="1" ht="17.25" hidden="1" customHeight="1">
      <c r="A170" s="236">
        <v>21</v>
      </c>
      <c r="B170" s="128" t="s">
        <v>513</v>
      </c>
      <c r="C170" s="120"/>
      <c r="D170" s="120"/>
      <c r="E170" s="121"/>
      <c r="F170" s="121"/>
      <c r="G170" s="122"/>
      <c r="H170" s="122"/>
      <c r="I170" s="121"/>
      <c r="J170" s="121"/>
      <c r="K170" s="307"/>
      <c r="L170" s="307"/>
      <c r="M170" s="307"/>
    </row>
    <row r="171" spans="1:13" s="221" customFormat="1" ht="30" customHeight="1">
      <c r="A171" s="236">
        <v>22</v>
      </c>
      <c r="B171" s="128" t="s">
        <v>1105</v>
      </c>
      <c r="C171" s="120"/>
      <c r="D171" s="120">
        <v>1</v>
      </c>
      <c r="E171" s="121">
        <v>1</v>
      </c>
      <c r="F171" s="121"/>
      <c r="G171" s="122"/>
      <c r="H171" s="122"/>
      <c r="I171" s="121">
        <v>1</v>
      </c>
      <c r="J171" s="121"/>
      <c r="K171" s="317" t="s">
        <v>1107</v>
      </c>
      <c r="L171" s="313"/>
      <c r="M171" s="314"/>
    </row>
    <row r="172" spans="1:13" s="221" customFormat="1" ht="17.25" hidden="1" customHeight="1">
      <c r="A172" s="236">
        <v>23</v>
      </c>
      <c r="B172" s="128" t="s">
        <v>515</v>
      </c>
      <c r="C172" s="120"/>
      <c r="D172" s="120"/>
      <c r="E172" s="121"/>
      <c r="F172" s="121"/>
      <c r="G172" s="122"/>
      <c r="H172" s="122"/>
      <c r="I172" s="121"/>
      <c r="J172" s="121"/>
      <c r="K172" s="307"/>
      <c r="L172" s="307"/>
      <c r="M172" s="307"/>
    </row>
    <row r="173" spans="1:13" s="221" customFormat="1" ht="17.25" hidden="1" customHeight="1">
      <c r="A173" s="236">
        <v>24</v>
      </c>
      <c r="B173" s="128" t="s">
        <v>516</v>
      </c>
      <c r="C173" s="120"/>
      <c r="D173" s="120"/>
      <c r="E173" s="121"/>
      <c r="F173" s="121"/>
      <c r="G173" s="122"/>
      <c r="H173" s="122"/>
      <c r="I173" s="121"/>
      <c r="J173" s="121"/>
      <c r="K173" s="307"/>
      <c r="L173" s="307"/>
      <c r="M173" s="307"/>
    </row>
    <row r="174" spans="1:13" s="221" customFormat="1" ht="17.25" hidden="1" customHeight="1">
      <c r="A174" s="236">
        <v>25</v>
      </c>
      <c r="B174" s="128" t="s">
        <v>517</v>
      </c>
      <c r="C174" s="120"/>
      <c r="D174" s="120"/>
      <c r="E174" s="121"/>
      <c r="F174" s="121"/>
      <c r="G174" s="122"/>
      <c r="H174" s="122"/>
      <c r="I174" s="121"/>
      <c r="J174" s="121"/>
      <c r="K174" s="307"/>
      <c r="L174" s="307"/>
      <c r="M174" s="307"/>
    </row>
    <row r="175" spans="1:13" s="221" customFormat="1" ht="17.25" hidden="1" customHeight="1">
      <c r="A175" s="236">
        <v>26</v>
      </c>
      <c r="B175" s="128" t="s">
        <v>518</v>
      </c>
      <c r="C175" s="120"/>
      <c r="D175" s="120"/>
      <c r="E175" s="121"/>
      <c r="F175" s="121"/>
      <c r="G175" s="122"/>
      <c r="H175" s="122"/>
      <c r="I175" s="121"/>
      <c r="J175" s="121"/>
      <c r="K175" s="307"/>
      <c r="L175" s="307"/>
      <c r="M175" s="307"/>
    </row>
    <row r="176" spans="1:13" s="221" customFormat="1" ht="17.25" hidden="1" customHeight="1">
      <c r="A176" s="236">
        <v>27</v>
      </c>
      <c r="B176" s="128" t="s">
        <v>514</v>
      </c>
      <c r="C176" s="120"/>
      <c r="D176" s="120"/>
      <c r="E176" s="121"/>
      <c r="F176" s="121"/>
      <c r="G176" s="122"/>
      <c r="H176" s="122"/>
      <c r="I176" s="121"/>
      <c r="J176" s="121"/>
      <c r="K176" s="307"/>
      <c r="L176" s="307"/>
      <c r="M176" s="307"/>
    </row>
    <row r="177" spans="1:13" s="221" customFormat="1" ht="17.25" hidden="1" customHeight="1">
      <c r="A177" s="236">
        <v>28</v>
      </c>
      <c r="B177" s="128" t="s">
        <v>519</v>
      </c>
      <c r="C177" s="120"/>
      <c r="D177" s="120"/>
      <c r="E177" s="121"/>
      <c r="F177" s="121"/>
      <c r="G177" s="122"/>
      <c r="H177" s="122"/>
      <c r="I177" s="121"/>
      <c r="J177" s="121"/>
      <c r="K177" s="307"/>
      <c r="L177" s="307"/>
      <c r="M177" s="307"/>
    </row>
    <row r="178" spans="1:13" s="221" customFormat="1" ht="35.1" customHeight="1">
      <c r="A178" s="236">
        <v>29</v>
      </c>
      <c r="B178" s="128" t="s">
        <v>1106</v>
      </c>
      <c r="C178" s="120"/>
      <c r="D178" s="120">
        <v>2</v>
      </c>
      <c r="E178" s="121">
        <v>2</v>
      </c>
      <c r="F178" s="121"/>
      <c r="G178" s="122"/>
      <c r="H178" s="122"/>
      <c r="I178" s="121">
        <v>2</v>
      </c>
      <c r="J178" s="121"/>
      <c r="K178" s="312" t="s">
        <v>1111</v>
      </c>
      <c r="L178" s="313"/>
      <c r="M178" s="314"/>
    </row>
    <row r="179" spans="1:13" s="221" customFormat="1" ht="24.95" customHeight="1">
      <c r="A179" s="324" t="s">
        <v>498</v>
      </c>
      <c r="B179" s="324"/>
      <c r="C179" s="130">
        <f t="shared" ref="C179:J179" si="3">SUM(C150:C178)</f>
        <v>0</v>
      </c>
      <c r="D179" s="130">
        <f t="shared" si="3"/>
        <v>12</v>
      </c>
      <c r="E179" s="130">
        <f t="shared" si="3"/>
        <v>12</v>
      </c>
      <c r="F179" s="130">
        <f t="shared" si="3"/>
        <v>0</v>
      </c>
      <c r="G179" s="130">
        <f t="shared" si="3"/>
        <v>0</v>
      </c>
      <c r="H179" s="130">
        <f t="shared" si="3"/>
        <v>0</v>
      </c>
      <c r="I179" s="130">
        <f t="shared" si="3"/>
        <v>7</v>
      </c>
      <c r="J179" s="130">
        <f t="shared" si="3"/>
        <v>0</v>
      </c>
      <c r="K179" s="324"/>
      <c r="L179" s="324"/>
      <c r="M179" s="324"/>
    </row>
    <row r="180" spans="1:13" ht="13.5" customHeight="1" thickBot="1">
      <c r="B180" s="117"/>
      <c r="C180" s="235"/>
      <c r="D180" s="235"/>
      <c r="E180" s="235"/>
      <c r="F180" s="235"/>
      <c r="G180" s="235"/>
      <c r="H180" s="235"/>
      <c r="I180" s="235"/>
    </row>
    <row r="181" spans="1:13" s="221" customFormat="1" ht="28.5" customHeight="1">
      <c r="A181" s="241"/>
      <c r="B181" s="131"/>
      <c r="D181" s="318" t="s">
        <v>521</v>
      </c>
      <c r="E181" s="319"/>
      <c r="F181" s="245" t="s">
        <v>522</v>
      </c>
      <c r="G181" s="245" t="s">
        <v>523</v>
      </c>
      <c r="H181" s="245" t="s">
        <v>524</v>
      </c>
      <c r="I181" s="246" t="s">
        <v>525</v>
      </c>
    </row>
    <row r="182" spans="1:13" s="221" customFormat="1" ht="28.5" customHeight="1">
      <c r="A182" s="241"/>
      <c r="D182" s="320" t="s">
        <v>526</v>
      </c>
      <c r="E182" s="321"/>
      <c r="F182" s="132">
        <f>SUM(G182:I182)</f>
        <v>12</v>
      </c>
      <c r="G182" s="132">
        <f>COUNTA(C57:E60)</f>
        <v>0</v>
      </c>
      <c r="H182" s="132">
        <f>D138</f>
        <v>0</v>
      </c>
      <c r="I182" s="133">
        <f>D179</f>
        <v>12</v>
      </c>
    </row>
    <row r="183" spans="1:13" s="221" customFormat="1" ht="28.5" customHeight="1" thickBot="1">
      <c r="A183" s="241"/>
      <c r="D183" s="322" t="s">
        <v>527</v>
      </c>
      <c r="E183" s="323"/>
      <c r="F183" s="134">
        <f>SUM(G183:I183)</f>
        <v>0</v>
      </c>
      <c r="G183" s="134"/>
      <c r="H183" s="134">
        <f>H138</f>
        <v>0</v>
      </c>
      <c r="I183" s="135">
        <f>J179</f>
        <v>0</v>
      </c>
    </row>
    <row r="184" spans="1:13" s="223" customFormat="1">
      <c r="A184" s="136"/>
    </row>
    <row r="185" spans="1:13" s="223" customFormat="1" ht="18" customHeight="1">
      <c r="A185" s="136"/>
      <c r="B185" s="223" t="s">
        <v>1108</v>
      </c>
    </row>
    <row r="186" spans="1:13" s="223" customFormat="1" ht="18" customHeight="1">
      <c r="A186" s="265" t="s">
        <v>528</v>
      </c>
      <c r="B186" s="265"/>
      <c r="C186" s="265"/>
      <c r="D186" s="265"/>
      <c r="E186" s="137"/>
      <c r="G186" s="264" t="str">
        <f ca="1">"Thành phố Hồ Chí Minh, ngày "&amp;DAY(TODAY())&amp;" tháng "&amp;MONTH(TODAY())&amp;" năm "&amp;YEAR(TODAY())</f>
        <v>Thành phố Hồ Chí Minh, ngày 25 tháng 2 năm 2019</v>
      </c>
      <c r="H186" s="264"/>
      <c r="I186" s="264"/>
      <c r="J186" s="264"/>
      <c r="K186" s="264"/>
      <c r="L186" s="264"/>
      <c r="M186" s="264"/>
    </row>
    <row r="187" spans="1:13" s="223" customFormat="1" ht="18" customHeight="1">
      <c r="A187" s="138"/>
      <c r="G187" s="265" t="s">
        <v>529</v>
      </c>
      <c r="H187" s="265"/>
      <c r="I187" s="265"/>
      <c r="J187" s="265"/>
      <c r="K187" s="265"/>
      <c r="L187" s="265"/>
      <c r="M187" s="265"/>
    </row>
    <row r="188" spans="1:13" s="223" customFormat="1" ht="18" customHeight="1">
      <c r="A188" s="138"/>
    </row>
    <row r="189" spans="1:13" ht="18" customHeight="1"/>
    <row r="190" spans="1:13" ht="18" customHeight="1"/>
    <row r="191" spans="1:13" ht="18" customHeight="1"/>
    <row r="192" spans="1:13" ht="18" customHeight="1">
      <c r="H192" s="263"/>
      <c r="I192" s="263"/>
      <c r="J192" s="263"/>
      <c r="K192" s="263"/>
      <c r="L192" s="263"/>
      <c r="M192" s="263"/>
    </row>
    <row r="193" ht="18" customHeight="1"/>
  </sheetData>
  <mergeCells count="109">
    <mergeCell ref="D181:E181"/>
    <mergeCell ref="D182:E182"/>
    <mergeCell ref="D183:E183"/>
    <mergeCell ref="A186:D186"/>
    <mergeCell ref="K175:M175"/>
    <mergeCell ref="K176:M176"/>
    <mergeCell ref="K177:M177"/>
    <mergeCell ref="K178:M178"/>
    <mergeCell ref="A179:B179"/>
    <mergeCell ref="K179:M179"/>
    <mergeCell ref="K169:M169"/>
    <mergeCell ref="K170:M170"/>
    <mergeCell ref="K171:M171"/>
    <mergeCell ref="K172:M172"/>
    <mergeCell ref="K173:M173"/>
    <mergeCell ref="K174:M174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A138:B138"/>
    <mergeCell ref="A148:B148"/>
    <mergeCell ref="K148:M148"/>
    <mergeCell ref="A149:B149"/>
    <mergeCell ref="K149:M149"/>
    <mergeCell ref="K150:M150"/>
    <mergeCell ref="A88:N88"/>
    <mergeCell ref="A98:N98"/>
    <mergeCell ref="A107:N107"/>
    <mergeCell ref="A116:N116"/>
    <mergeCell ref="A122:N122"/>
    <mergeCell ref="A127:N127"/>
    <mergeCell ref="K81:M81"/>
    <mergeCell ref="K82:M82"/>
    <mergeCell ref="K83:M83"/>
    <mergeCell ref="K84:M84"/>
    <mergeCell ref="K85:M85"/>
    <mergeCell ref="A87:B87"/>
    <mergeCell ref="K75:M75"/>
    <mergeCell ref="K76:M76"/>
    <mergeCell ref="K77:M77"/>
    <mergeCell ref="K78:M78"/>
    <mergeCell ref="K79:M79"/>
    <mergeCell ref="K80:M80"/>
    <mergeCell ref="A69:M69"/>
    <mergeCell ref="K70:M70"/>
    <mergeCell ref="K71:M71"/>
    <mergeCell ref="K72:M72"/>
    <mergeCell ref="K73:M73"/>
    <mergeCell ref="K74:M74"/>
    <mergeCell ref="C63:E63"/>
    <mergeCell ref="G63:H63"/>
    <mergeCell ref="K63:M63"/>
    <mergeCell ref="A67:B67"/>
    <mergeCell ref="K67:M67"/>
    <mergeCell ref="A68:B68"/>
    <mergeCell ref="K68:M68"/>
    <mergeCell ref="K57:M57"/>
    <mergeCell ref="A2:D2"/>
    <mergeCell ref="C61:E61"/>
    <mergeCell ref="G61:H61"/>
    <mergeCell ref="K61:M61"/>
    <mergeCell ref="C62:E62"/>
    <mergeCell ref="G62:H62"/>
    <mergeCell ref="K62:M62"/>
    <mergeCell ref="C59:E59"/>
    <mergeCell ref="G59:H59"/>
    <mergeCell ref="K59:M59"/>
    <mergeCell ref="C60:E60"/>
    <mergeCell ref="G60:H60"/>
    <mergeCell ref="K60:M60"/>
    <mergeCell ref="H192:M192"/>
    <mergeCell ref="G186:M186"/>
    <mergeCell ref="G187:M187"/>
    <mergeCell ref="A1:D1"/>
    <mergeCell ref="A3:D3"/>
    <mergeCell ref="C58:E58"/>
    <mergeCell ref="G58:H58"/>
    <mergeCell ref="K58:M58"/>
    <mergeCell ref="K18:M52"/>
    <mergeCell ref="A52:B52"/>
    <mergeCell ref="A56:B56"/>
    <mergeCell ref="C56:E56"/>
    <mergeCell ref="G56:H56"/>
    <mergeCell ref="K56:M56"/>
    <mergeCell ref="A4:M4"/>
    <mergeCell ref="A8:B9"/>
    <mergeCell ref="C8:D8"/>
    <mergeCell ref="E8:F8"/>
    <mergeCell ref="G8:H8"/>
    <mergeCell ref="I8:J8"/>
    <mergeCell ref="K8:M8"/>
    <mergeCell ref="C57:E57"/>
    <mergeCell ref="C5:M5"/>
    <mergeCell ref="G57:H57"/>
  </mergeCells>
  <pageMargins left="0.5" right="0.25" top="0.5" bottom="0.5" header="0" footer="0.25"/>
  <pageSetup paperSize="9" scale="9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C5:M5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530</v>
      </c>
      <c r="B1" s="339"/>
      <c r="C1" s="340"/>
      <c r="D1" s="140"/>
      <c r="E1" s="341" t="s">
        <v>531</v>
      </c>
      <c r="F1" s="342"/>
      <c r="G1" s="342"/>
      <c r="H1" s="343"/>
      <c r="I1" s="344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141"/>
      <c r="U1" s="141"/>
      <c r="V1" s="142"/>
    </row>
    <row r="2" spans="1:35" s="143" customFormat="1" ht="21" customHeight="1">
      <c r="A2" s="346" t="s">
        <v>532</v>
      </c>
      <c r="B2" s="347"/>
      <c r="C2" s="348"/>
      <c r="E2" s="352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4"/>
    </row>
    <row r="3" spans="1:35" s="143" customFormat="1" ht="21" customHeight="1" thickBot="1">
      <c r="A3" s="349"/>
      <c r="B3" s="350"/>
      <c r="C3" s="351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7"/>
    </row>
    <row r="4" spans="1:35" s="140" customFormat="1" ht="15.75">
      <c r="A4" s="144"/>
    </row>
    <row r="5" spans="1:35" s="143" customFormat="1" ht="30.75">
      <c r="A5" s="145"/>
      <c r="G5" s="358" t="str">
        <f ca="1">"BẢNG SỐ LIỆU NHÂN SỰ NĂM HỌC"&amp;" "&amp;YEAR(TODAY())&amp;"-"&amp;YEAR(TODAY())+1</f>
        <v>BẢNG SỐ LIỆU NHÂN SỰ NĂM HỌC 2019-2020</v>
      </c>
      <c r="H5" s="358"/>
      <c r="I5" s="358"/>
      <c r="J5" s="358"/>
      <c r="K5" s="358"/>
      <c r="L5" s="358"/>
      <c r="M5" s="358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</row>
    <row r="6" spans="1:35" s="143" customFormat="1" ht="25.5" customHeight="1" thickBot="1">
      <c r="A6" s="325" t="s">
        <v>533</v>
      </c>
      <c r="B6" s="326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7" t="s">
        <v>534</v>
      </c>
      <c r="B7" s="329" t="s">
        <v>535</v>
      </c>
      <c r="C7" s="329"/>
      <c r="D7" s="330"/>
      <c r="E7" s="330"/>
      <c r="F7" s="331"/>
      <c r="G7" s="332" t="str">
        <f ca="1">"Số lớp dự kiến NH"&amp;" "&amp;YEAR(TODAY())&amp;"-"&amp;YEAR(TODAY())+1</f>
        <v>Số lớp dự kiến NH 2019-2020</v>
      </c>
      <c r="H7" s="335" t="s">
        <v>536</v>
      </c>
      <c r="I7" s="337" t="s">
        <v>537</v>
      </c>
      <c r="J7" s="337"/>
      <c r="K7" s="148"/>
      <c r="L7" s="367" t="s">
        <v>538</v>
      </c>
      <c r="M7" s="380"/>
      <c r="N7" s="382">
        <f>SUM($K$7:$K$10)</f>
        <v>0</v>
      </c>
      <c r="O7" s="383"/>
      <c r="P7" s="332" t="str">
        <f ca="1">"Số học sinh dự kiến NH"&amp;" "&amp;YEAR(TODAY())&amp;"-"&amp;YEAR(TODAY())+1</f>
        <v>Số học sinh dự kiến NH 2019-2020</v>
      </c>
      <c r="Q7" s="335" t="s">
        <v>536</v>
      </c>
      <c r="R7" s="337" t="s">
        <v>537</v>
      </c>
      <c r="S7" s="337"/>
      <c r="T7" s="149"/>
      <c r="U7" s="367" t="s">
        <v>539</v>
      </c>
      <c r="V7" s="370"/>
      <c r="W7" s="373">
        <f>SUM(T7:T10)</f>
        <v>0</v>
      </c>
      <c r="X7" s="374"/>
      <c r="Y7" s="377" t="s">
        <v>540</v>
      </c>
      <c r="Z7" s="378"/>
      <c r="AA7" s="378"/>
      <c r="AB7" s="378"/>
      <c r="AC7" s="378"/>
      <c r="AD7" s="378"/>
      <c r="AE7" s="378"/>
      <c r="AF7" s="378"/>
      <c r="AG7" s="378"/>
      <c r="AH7" s="379"/>
      <c r="AI7" s="402"/>
    </row>
    <row r="8" spans="1:35" s="150" customFormat="1" ht="29.25" customHeight="1">
      <c r="A8" s="327"/>
      <c r="B8" s="360" t="s">
        <v>541</v>
      </c>
      <c r="C8" s="360"/>
      <c r="D8" s="362" t="s">
        <v>542</v>
      </c>
      <c r="E8" s="362"/>
      <c r="F8" s="405" t="s">
        <v>543</v>
      </c>
      <c r="G8" s="333"/>
      <c r="H8" s="336"/>
      <c r="I8" s="364" t="s">
        <v>544</v>
      </c>
      <c r="J8" s="364"/>
      <c r="K8" s="151"/>
      <c r="L8" s="368"/>
      <c r="M8" s="381"/>
      <c r="N8" s="384"/>
      <c r="O8" s="385"/>
      <c r="P8" s="333"/>
      <c r="Q8" s="336"/>
      <c r="R8" s="364" t="s">
        <v>544</v>
      </c>
      <c r="S8" s="364"/>
      <c r="T8" s="152"/>
      <c r="U8" s="368"/>
      <c r="V8" s="371"/>
      <c r="W8" s="375"/>
      <c r="X8" s="376"/>
      <c r="Y8" s="359" t="s">
        <v>284</v>
      </c>
      <c r="Z8" s="360"/>
      <c r="AA8" s="360"/>
      <c r="AB8" s="361" t="s">
        <v>543</v>
      </c>
      <c r="AC8" s="362" t="s">
        <v>545</v>
      </c>
      <c r="AD8" s="362"/>
      <c r="AE8" s="362" t="s">
        <v>285</v>
      </c>
      <c r="AF8" s="362"/>
      <c r="AG8" s="362" t="s">
        <v>286</v>
      </c>
      <c r="AH8" s="363"/>
      <c r="AI8" s="403"/>
    </row>
    <row r="9" spans="1:35" s="150" customFormat="1" ht="24" customHeight="1">
      <c r="A9" s="327"/>
      <c r="B9" s="153">
        <v>1</v>
      </c>
      <c r="C9" s="153">
        <v>2</v>
      </c>
      <c r="D9" s="153">
        <v>1</v>
      </c>
      <c r="E9" s="153">
        <v>2</v>
      </c>
      <c r="F9" s="405"/>
      <c r="G9" s="333"/>
      <c r="H9" s="336"/>
      <c r="I9" s="364" t="s">
        <v>546</v>
      </c>
      <c r="J9" s="364"/>
      <c r="K9" s="151"/>
      <c r="L9" s="368"/>
      <c r="M9" s="381"/>
      <c r="N9" s="384"/>
      <c r="O9" s="385"/>
      <c r="P9" s="333"/>
      <c r="Q9" s="336"/>
      <c r="R9" s="364" t="s">
        <v>546</v>
      </c>
      <c r="S9" s="364"/>
      <c r="T9" s="152"/>
      <c r="U9" s="368"/>
      <c r="V9" s="371"/>
      <c r="W9" s="375"/>
      <c r="X9" s="376"/>
      <c r="Y9" s="359"/>
      <c r="Z9" s="360"/>
      <c r="AA9" s="360"/>
      <c r="AB9" s="361"/>
      <c r="AC9" s="362"/>
      <c r="AD9" s="362"/>
      <c r="AE9" s="362"/>
      <c r="AF9" s="362"/>
      <c r="AG9" s="362"/>
      <c r="AH9" s="363"/>
      <c r="AI9" s="403"/>
    </row>
    <row r="10" spans="1:35" s="159" customFormat="1" ht="32.25" customHeight="1">
      <c r="A10" s="327"/>
      <c r="B10" s="153" t="s">
        <v>547</v>
      </c>
      <c r="C10" s="153" t="s">
        <v>548</v>
      </c>
      <c r="D10" s="154" t="s">
        <v>549</v>
      </c>
      <c r="E10" s="154" t="s">
        <v>550</v>
      </c>
      <c r="F10" s="405"/>
      <c r="G10" s="333"/>
      <c r="H10" s="336"/>
      <c r="I10" s="364" t="s">
        <v>551</v>
      </c>
      <c r="J10" s="364"/>
      <c r="K10" s="151"/>
      <c r="L10" s="368"/>
      <c r="M10" s="381"/>
      <c r="N10" s="384"/>
      <c r="O10" s="385"/>
      <c r="P10" s="333"/>
      <c r="Q10" s="336"/>
      <c r="R10" s="364" t="s">
        <v>551</v>
      </c>
      <c r="S10" s="364"/>
      <c r="T10" s="152"/>
      <c r="U10" s="368"/>
      <c r="V10" s="372"/>
      <c r="W10" s="375"/>
      <c r="X10" s="376"/>
      <c r="Y10" s="155" t="s">
        <v>552</v>
      </c>
      <c r="Z10" s="156" t="s">
        <v>553</v>
      </c>
      <c r="AA10" s="365"/>
      <c r="AB10" s="361"/>
      <c r="AC10" s="157" t="s">
        <v>554</v>
      </c>
      <c r="AD10" s="153" t="s">
        <v>555</v>
      </c>
      <c r="AE10" s="157" t="s">
        <v>554</v>
      </c>
      <c r="AF10" s="153" t="s">
        <v>555</v>
      </c>
      <c r="AG10" s="157" t="s">
        <v>554</v>
      </c>
      <c r="AH10" s="158" t="s">
        <v>555</v>
      </c>
      <c r="AI10" s="403"/>
    </row>
    <row r="11" spans="1:35" s="170" customFormat="1" ht="26.25" thickBot="1">
      <c r="A11" s="328"/>
      <c r="B11" s="160"/>
      <c r="C11" s="160"/>
      <c r="D11" s="160"/>
      <c r="E11" s="160"/>
      <c r="F11" s="161">
        <f>COUNTA($B$11:$E$11)</f>
        <v>0</v>
      </c>
      <c r="G11" s="334"/>
      <c r="H11" s="162" t="s">
        <v>556</v>
      </c>
      <c r="I11" s="338"/>
      <c r="J11" s="338"/>
      <c r="K11" s="338"/>
      <c r="L11" s="369"/>
      <c r="M11" s="163"/>
      <c r="N11" s="386">
        <f>$I$11</f>
        <v>0</v>
      </c>
      <c r="O11" s="387"/>
      <c r="P11" s="334"/>
      <c r="Q11" s="162" t="s">
        <v>556</v>
      </c>
      <c r="R11" s="338"/>
      <c r="S11" s="338"/>
      <c r="T11" s="338"/>
      <c r="U11" s="369"/>
      <c r="V11" s="163"/>
      <c r="W11" s="386">
        <f>R11</f>
        <v>0</v>
      </c>
      <c r="X11" s="387"/>
      <c r="Y11" s="164"/>
      <c r="Z11" s="165"/>
      <c r="AA11" s="366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40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8" t="s">
        <v>557</v>
      </c>
      <c r="B14" s="389"/>
      <c r="C14" s="389"/>
      <c r="D14" s="389"/>
      <c r="E14" s="389"/>
      <c r="F14" s="389"/>
      <c r="G14" s="389"/>
      <c r="H14" s="389"/>
      <c r="I14" s="390"/>
      <c r="K14" s="391" t="s">
        <v>558</v>
      </c>
      <c r="L14" s="393" t="s">
        <v>559</v>
      </c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  <c r="AF14" s="394"/>
      <c r="AG14" s="394"/>
      <c r="AH14" s="394"/>
      <c r="AI14" s="395"/>
    </row>
    <row r="15" spans="1:35" s="176" customFormat="1" ht="23.25" customHeight="1">
      <c r="A15" s="396" t="s">
        <v>283</v>
      </c>
      <c r="B15" s="398" t="s">
        <v>560</v>
      </c>
      <c r="C15" s="398"/>
      <c r="D15" s="400" t="s">
        <v>284</v>
      </c>
      <c r="E15" s="401"/>
      <c r="F15" s="398" t="s">
        <v>285</v>
      </c>
      <c r="G15" s="398" t="s">
        <v>561</v>
      </c>
      <c r="H15" s="398" t="s">
        <v>332</v>
      </c>
      <c r="I15" s="417" t="s">
        <v>562</v>
      </c>
      <c r="K15" s="392"/>
      <c r="L15" s="362" t="s">
        <v>563</v>
      </c>
      <c r="M15" s="362"/>
      <c r="N15" s="362"/>
      <c r="O15" s="362"/>
      <c r="P15" s="362" t="s">
        <v>564</v>
      </c>
      <c r="Q15" s="362"/>
      <c r="R15" s="362"/>
      <c r="S15" s="362"/>
      <c r="T15" s="362" t="s">
        <v>565</v>
      </c>
      <c r="U15" s="362"/>
      <c r="V15" s="362"/>
      <c r="W15" s="362"/>
      <c r="X15" s="406" t="s">
        <v>566</v>
      </c>
      <c r="Y15" s="407"/>
      <c r="Z15" s="407"/>
      <c r="AA15" s="408"/>
      <c r="AB15" s="406" t="s">
        <v>567</v>
      </c>
      <c r="AC15" s="407"/>
      <c r="AD15" s="407"/>
      <c r="AE15" s="408"/>
      <c r="AF15" s="406" t="s">
        <v>568</v>
      </c>
      <c r="AG15" s="407"/>
      <c r="AH15" s="407"/>
      <c r="AI15" s="408"/>
    </row>
    <row r="16" spans="1:35" s="176" customFormat="1" ht="73.5" customHeight="1">
      <c r="A16" s="397"/>
      <c r="B16" s="399"/>
      <c r="C16" s="399"/>
      <c r="D16" s="177" t="s">
        <v>569</v>
      </c>
      <c r="E16" s="177" t="s">
        <v>450</v>
      </c>
      <c r="F16" s="399"/>
      <c r="G16" s="399"/>
      <c r="H16" s="399"/>
      <c r="I16" s="418"/>
      <c r="K16" s="392"/>
      <c r="L16" s="178" t="s">
        <v>284</v>
      </c>
      <c r="M16" s="179" t="s">
        <v>570</v>
      </c>
      <c r="N16" s="179"/>
      <c r="O16" s="178" t="s">
        <v>571</v>
      </c>
      <c r="P16" s="178" t="s">
        <v>284</v>
      </c>
      <c r="Q16" s="179" t="s">
        <v>570</v>
      </c>
      <c r="R16" s="179"/>
      <c r="S16" s="180" t="s">
        <v>571</v>
      </c>
      <c r="T16" s="178" t="s">
        <v>284</v>
      </c>
      <c r="U16" s="179" t="s">
        <v>570</v>
      </c>
      <c r="V16" s="179"/>
      <c r="W16" s="180" t="s">
        <v>571</v>
      </c>
      <c r="X16" s="178" t="s">
        <v>284</v>
      </c>
      <c r="Y16" s="179" t="s">
        <v>570</v>
      </c>
      <c r="Z16" s="179"/>
      <c r="AA16" s="180" t="s">
        <v>571</v>
      </c>
      <c r="AB16" s="178" t="s">
        <v>284</v>
      </c>
      <c r="AC16" s="179" t="s">
        <v>570</v>
      </c>
      <c r="AD16" s="179"/>
      <c r="AE16" s="180" t="s">
        <v>571</v>
      </c>
      <c r="AF16" s="178" t="s">
        <v>284</v>
      </c>
      <c r="AG16" s="179" t="s">
        <v>570</v>
      </c>
      <c r="AH16" s="179"/>
      <c r="AI16" s="180" t="s">
        <v>571</v>
      </c>
    </row>
    <row r="17" spans="1:35" s="176" customFormat="1" ht="22.5" customHeight="1">
      <c r="A17" s="181" t="s">
        <v>572</v>
      </c>
      <c r="B17" s="182">
        <f>IF(W7&gt;0,ROUND(W7/15,2),0)</f>
        <v>0</v>
      </c>
      <c r="C17" s="409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12">
        <v>0</v>
      </c>
      <c r="N17" s="409">
        <v>0</v>
      </c>
      <c r="O17" s="183"/>
      <c r="P17" s="186"/>
      <c r="Q17" s="414">
        <v>0</v>
      </c>
      <c r="R17" s="409">
        <f>IF(SUM($W$7:$X$11)&gt;0,ROUND(SUM($W$7:$X$11)/100,2),0)</f>
        <v>0</v>
      </c>
      <c r="S17" s="186"/>
      <c r="T17" s="186"/>
      <c r="U17" s="414">
        <f>IF(SUM($W$7:$X$11)&gt;0,ROUND($W$11/50+$W$7/35,2),0)</f>
        <v>0</v>
      </c>
      <c r="V17" s="409">
        <f>IF(SUM($W$7:$X$11)&gt;0,IF(SUM($W$7:$X$11)&gt;200,ROUND(SUM($W$7:$X$11)/70,2),ROUND(SUM($W$7:$X$11)/50,2)),0)</f>
        <v>0</v>
      </c>
      <c r="W17" s="186"/>
      <c r="X17" s="186"/>
      <c r="Y17" s="414">
        <v>0</v>
      </c>
      <c r="Z17" s="409">
        <v>0</v>
      </c>
      <c r="AA17" s="186"/>
      <c r="AB17" s="186"/>
      <c r="AC17" s="414">
        <v>0</v>
      </c>
      <c r="AD17" s="409">
        <v>0</v>
      </c>
      <c r="AE17" s="186"/>
      <c r="AF17" s="186"/>
      <c r="AG17" s="414">
        <v>0</v>
      </c>
      <c r="AH17" s="409">
        <v>0</v>
      </c>
      <c r="AI17" s="186"/>
    </row>
    <row r="18" spans="1:35" s="176" customFormat="1" ht="25.5">
      <c r="A18" s="181" t="s">
        <v>573</v>
      </c>
      <c r="B18" s="182">
        <f>IF(W11&gt;0,ROUND(((I11-M11)*1.2)+(M11*2.2),2),0)</f>
        <v>0</v>
      </c>
      <c r="C18" s="410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574</v>
      </c>
      <c r="L18" s="186"/>
      <c r="M18" s="412"/>
      <c r="N18" s="410"/>
      <c r="O18" s="183"/>
      <c r="P18" s="186"/>
      <c r="Q18" s="415"/>
      <c r="R18" s="410"/>
      <c r="S18" s="186"/>
      <c r="T18" s="186"/>
      <c r="U18" s="415"/>
      <c r="V18" s="410"/>
      <c r="W18" s="186"/>
      <c r="X18" s="186"/>
      <c r="Y18" s="415"/>
      <c r="Z18" s="410"/>
      <c r="AA18" s="186"/>
      <c r="AB18" s="186"/>
      <c r="AC18" s="415"/>
      <c r="AD18" s="410"/>
      <c r="AE18" s="186"/>
      <c r="AF18" s="186"/>
      <c r="AG18" s="415"/>
      <c r="AH18" s="410"/>
      <c r="AI18" s="186"/>
    </row>
    <row r="19" spans="1:35" s="176" customFormat="1" ht="15.75" customHeight="1">
      <c r="A19" s="188"/>
      <c r="B19" s="182"/>
      <c r="C19" s="410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575</v>
      </c>
      <c r="L19" s="186"/>
      <c r="M19" s="412"/>
      <c r="N19" s="410"/>
      <c r="O19" s="183"/>
      <c r="P19" s="186"/>
      <c r="Q19" s="415"/>
      <c r="R19" s="410"/>
      <c r="S19" s="186"/>
      <c r="T19" s="186"/>
      <c r="U19" s="415"/>
      <c r="V19" s="410"/>
      <c r="W19" s="186"/>
      <c r="X19" s="186"/>
      <c r="Y19" s="415"/>
      <c r="Z19" s="410"/>
      <c r="AA19" s="186"/>
      <c r="AB19" s="186"/>
      <c r="AC19" s="415"/>
      <c r="AD19" s="410"/>
      <c r="AE19" s="186"/>
      <c r="AF19" s="186"/>
      <c r="AG19" s="415"/>
      <c r="AH19" s="410"/>
      <c r="AI19" s="186"/>
    </row>
    <row r="20" spans="1:35" s="170" customFormat="1" ht="15.75" customHeight="1" thickBot="1">
      <c r="A20" s="188"/>
      <c r="B20" s="182"/>
      <c r="C20" s="411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576</v>
      </c>
      <c r="L20" s="165"/>
      <c r="M20" s="413"/>
      <c r="N20" s="411"/>
      <c r="O20" s="183"/>
      <c r="P20" s="165"/>
      <c r="Q20" s="416"/>
      <c r="R20" s="411"/>
      <c r="S20" s="165"/>
      <c r="T20" s="165"/>
      <c r="U20" s="416"/>
      <c r="V20" s="411"/>
      <c r="W20" s="165"/>
      <c r="X20" s="165"/>
      <c r="Y20" s="416"/>
      <c r="Z20" s="411"/>
      <c r="AA20" s="165"/>
      <c r="AB20" s="165"/>
      <c r="AC20" s="416"/>
      <c r="AD20" s="411"/>
      <c r="AE20" s="165"/>
      <c r="AF20" s="165"/>
      <c r="AG20" s="416"/>
      <c r="AH20" s="411"/>
      <c r="AI20" s="165"/>
    </row>
    <row r="21" spans="1:35" s="170" customFormat="1" ht="15.75" customHeight="1" thickBot="1">
      <c r="A21" s="188"/>
      <c r="B21" s="182"/>
      <c r="C21" s="409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10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96" t="s">
        <v>558</v>
      </c>
      <c r="L22" s="419" t="s">
        <v>577</v>
      </c>
      <c r="M22" s="420"/>
      <c r="N22" s="420"/>
      <c r="O22" s="420"/>
      <c r="P22" s="420"/>
      <c r="Q22" s="420"/>
      <c r="R22" s="420"/>
      <c r="S22" s="420"/>
      <c r="T22" s="420"/>
      <c r="U22" s="420"/>
      <c r="V22" s="420"/>
      <c r="W22" s="420"/>
      <c r="X22" s="420"/>
      <c r="Y22" s="420"/>
      <c r="Z22" s="420"/>
      <c r="AA22" s="420"/>
      <c r="AB22" s="420"/>
      <c r="AC22" s="420"/>
      <c r="AD22" s="420"/>
      <c r="AE22" s="420"/>
      <c r="AF22" s="420"/>
      <c r="AG22" s="420"/>
      <c r="AH22" s="420"/>
      <c r="AI22" s="421"/>
    </row>
    <row r="23" spans="1:35" s="170" customFormat="1" ht="17.25" customHeight="1">
      <c r="A23" s="188"/>
      <c r="B23" s="182"/>
      <c r="C23" s="410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7"/>
      <c r="L23" s="406" t="s">
        <v>578</v>
      </c>
      <c r="M23" s="407"/>
      <c r="N23" s="407"/>
      <c r="O23" s="408"/>
      <c r="P23" s="406" t="s">
        <v>579</v>
      </c>
      <c r="Q23" s="407"/>
      <c r="R23" s="407"/>
      <c r="S23" s="408"/>
      <c r="T23" s="406" t="s">
        <v>580</v>
      </c>
      <c r="U23" s="407"/>
      <c r="V23" s="407"/>
      <c r="W23" s="408"/>
      <c r="X23" s="406" t="s">
        <v>581</v>
      </c>
      <c r="Y23" s="407"/>
      <c r="Z23" s="407"/>
      <c r="AA23" s="408"/>
      <c r="AB23" s="422"/>
      <c r="AC23" s="423"/>
      <c r="AD23" s="423"/>
      <c r="AE23" s="423"/>
      <c r="AF23" s="423"/>
      <c r="AG23" s="423"/>
      <c r="AH23" s="423"/>
      <c r="AI23" s="424"/>
    </row>
    <row r="24" spans="1:35" s="170" customFormat="1" ht="27" customHeight="1" thickBot="1">
      <c r="A24" s="188"/>
      <c r="B24" s="182"/>
      <c r="C24" s="411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7"/>
      <c r="L24" s="178" t="s">
        <v>284</v>
      </c>
      <c r="M24" s="179" t="s">
        <v>570</v>
      </c>
      <c r="N24" s="179"/>
      <c r="O24" s="180" t="s">
        <v>571</v>
      </c>
      <c r="P24" s="178" t="s">
        <v>284</v>
      </c>
      <c r="Q24" s="179" t="s">
        <v>570</v>
      </c>
      <c r="R24" s="179"/>
      <c r="S24" s="180" t="s">
        <v>571</v>
      </c>
      <c r="T24" s="178" t="s">
        <v>284</v>
      </c>
      <c r="U24" s="179" t="s">
        <v>570</v>
      </c>
      <c r="V24" s="179"/>
      <c r="W24" s="180" t="s">
        <v>571</v>
      </c>
      <c r="X24" s="178" t="s">
        <v>284</v>
      </c>
      <c r="Y24" s="179" t="s">
        <v>570</v>
      </c>
      <c r="Z24" s="179" t="s">
        <v>582</v>
      </c>
      <c r="AA24" s="180" t="s">
        <v>571</v>
      </c>
      <c r="AB24" s="425"/>
      <c r="AC24" s="426"/>
      <c r="AD24" s="426"/>
      <c r="AE24" s="426"/>
      <c r="AF24" s="426"/>
      <c r="AG24" s="426"/>
      <c r="AH24" s="426"/>
      <c r="AI24" s="427"/>
    </row>
    <row r="25" spans="1:35" s="170" customFormat="1" ht="15" customHeight="1">
      <c r="A25" s="188"/>
      <c r="B25" s="182"/>
      <c r="C25" s="409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14">
        <v>0</v>
      </c>
      <c r="N25" s="409"/>
      <c r="O25" s="186"/>
      <c r="P25" s="186"/>
      <c r="Q25" s="414">
        <v>0</v>
      </c>
      <c r="R25" s="409"/>
      <c r="S25" s="186"/>
      <c r="T25" s="186"/>
      <c r="U25" s="414">
        <v>0</v>
      </c>
      <c r="V25" s="409"/>
      <c r="W25" s="186"/>
      <c r="X25" s="186"/>
      <c r="Y25" s="414">
        <v>0</v>
      </c>
      <c r="Z25" s="409"/>
      <c r="AA25" s="186"/>
      <c r="AB25" s="425"/>
      <c r="AC25" s="426"/>
      <c r="AD25" s="426"/>
      <c r="AE25" s="426"/>
      <c r="AF25" s="426"/>
      <c r="AG25" s="426"/>
      <c r="AH25" s="426"/>
      <c r="AI25" s="427"/>
    </row>
    <row r="26" spans="1:35" s="170" customFormat="1" ht="23.25" customHeight="1">
      <c r="A26" s="188"/>
      <c r="B26" s="182"/>
      <c r="C26" s="410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574</v>
      </c>
      <c r="L26" s="186"/>
      <c r="M26" s="415"/>
      <c r="N26" s="410"/>
      <c r="O26" s="186"/>
      <c r="P26" s="186"/>
      <c r="Q26" s="415"/>
      <c r="R26" s="410"/>
      <c r="S26" s="186"/>
      <c r="T26" s="186"/>
      <c r="U26" s="415"/>
      <c r="V26" s="410"/>
      <c r="W26" s="186"/>
      <c r="X26" s="186"/>
      <c r="Y26" s="415"/>
      <c r="Z26" s="410"/>
      <c r="AA26" s="186"/>
      <c r="AB26" s="425"/>
      <c r="AC26" s="426"/>
      <c r="AD26" s="426"/>
      <c r="AE26" s="426"/>
      <c r="AF26" s="426"/>
      <c r="AG26" s="426"/>
      <c r="AH26" s="426"/>
      <c r="AI26" s="427"/>
    </row>
    <row r="27" spans="1:35" s="170" customFormat="1" ht="18" customHeight="1">
      <c r="A27" s="188"/>
      <c r="B27" s="182"/>
      <c r="C27" s="410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575</v>
      </c>
      <c r="L27" s="186"/>
      <c r="M27" s="415"/>
      <c r="N27" s="410"/>
      <c r="O27" s="186"/>
      <c r="P27" s="186"/>
      <c r="Q27" s="415"/>
      <c r="R27" s="410"/>
      <c r="S27" s="186"/>
      <c r="T27" s="186"/>
      <c r="U27" s="415"/>
      <c r="V27" s="410"/>
      <c r="W27" s="186"/>
      <c r="X27" s="186"/>
      <c r="Y27" s="415"/>
      <c r="Z27" s="410"/>
      <c r="AA27" s="186"/>
      <c r="AB27" s="425"/>
      <c r="AC27" s="426"/>
      <c r="AD27" s="426"/>
      <c r="AE27" s="426"/>
      <c r="AF27" s="426"/>
      <c r="AG27" s="426"/>
      <c r="AH27" s="426"/>
      <c r="AI27" s="427"/>
    </row>
    <row r="28" spans="1:35" s="170" customFormat="1" ht="15.75" customHeight="1" thickBot="1">
      <c r="A28" s="188"/>
      <c r="B28" s="182"/>
      <c r="C28" s="411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576</v>
      </c>
      <c r="L28" s="165"/>
      <c r="M28" s="416"/>
      <c r="N28" s="411"/>
      <c r="O28" s="165"/>
      <c r="P28" s="165"/>
      <c r="Q28" s="416"/>
      <c r="R28" s="411"/>
      <c r="S28" s="165"/>
      <c r="T28" s="165"/>
      <c r="U28" s="416"/>
      <c r="V28" s="411"/>
      <c r="W28" s="165"/>
      <c r="X28" s="165"/>
      <c r="Y28" s="416"/>
      <c r="Z28" s="411"/>
      <c r="AA28" s="165"/>
      <c r="AB28" s="428"/>
      <c r="AC28" s="429"/>
      <c r="AD28" s="429"/>
      <c r="AE28" s="429"/>
      <c r="AF28" s="429"/>
      <c r="AG28" s="429"/>
      <c r="AH28" s="429"/>
      <c r="AI28" s="430"/>
    </row>
    <row r="29" spans="1:35" s="170" customFormat="1" ht="15.75" customHeight="1">
      <c r="A29" s="188"/>
      <c r="B29" s="182"/>
      <c r="C29" s="409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10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8" t="s">
        <v>583</v>
      </c>
      <c r="L30" s="192" t="s">
        <v>523</v>
      </c>
      <c r="M30" s="192">
        <f>$AB$11</f>
        <v>0</v>
      </c>
      <c r="N30" s="431">
        <f>SUM(M30:M32)</f>
        <v>0</v>
      </c>
      <c r="P30" s="438" t="s">
        <v>584</v>
      </c>
      <c r="Q30" s="192" t="s">
        <v>523</v>
      </c>
      <c r="R30" s="192">
        <f>$AB$11</f>
        <v>0</v>
      </c>
      <c r="S30" s="431">
        <f>IF(SUM(R30:R32)&lt;&gt;SUM($I$36:$I$38),"?",SUM(R30:R32))</f>
        <v>0</v>
      </c>
      <c r="U30" s="438" t="s">
        <v>585</v>
      </c>
      <c r="V30" s="192" t="s">
        <v>523</v>
      </c>
      <c r="W30" s="192">
        <f>$AC$11</f>
        <v>0</v>
      </c>
      <c r="X30" s="431">
        <f>SUM(W30:W32)</f>
        <v>0</v>
      </c>
      <c r="Z30" s="438" t="s">
        <v>586</v>
      </c>
      <c r="AA30" s="192" t="s">
        <v>523</v>
      </c>
      <c r="AB30" s="153">
        <f>$AD$11</f>
        <v>0</v>
      </c>
      <c r="AC30" s="431">
        <f>SUM(AB30:AB32)</f>
        <v>0</v>
      </c>
    </row>
    <row r="31" spans="1:35" s="170" customFormat="1" ht="25.5" customHeight="1">
      <c r="A31" s="188"/>
      <c r="B31" s="182"/>
      <c r="C31" s="410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9"/>
      <c r="L31" s="193" t="s">
        <v>587</v>
      </c>
      <c r="M31" s="193">
        <f>$D$33</f>
        <v>0</v>
      </c>
      <c r="N31" s="432"/>
      <c r="P31" s="439"/>
      <c r="Q31" s="193" t="s">
        <v>587</v>
      </c>
      <c r="R31" s="193">
        <f>SUM($D$33:$E$33)</f>
        <v>0</v>
      </c>
      <c r="S31" s="432"/>
      <c r="U31" s="439"/>
      <c r="V31" s="193" t="s">
        <v>587</v>
      </c>
      <c r="W31" s="193">
        <f>$B$33</f>
        <v>0</v>
      </c>
      <c r="X31" s="432"/>
      <c r="Z31" s="439"/>
      <c r="AA31" s="193" t="s">
        <v>587</v>
      </c>
      <c r="AB31" s="193">
        <f>$C$33</f>
        <v>0</v>
      </c>
      <c r="AC31" s="432"/>
    </row>
    <row r="32" spans="1:35" s="170" customFormat="1" ht="25.5" customHeight="1" thickBot="1">
      <c r="A32" s="188"/>
      <c r="B32" s="182"/>
      <c r="C32" s="411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40"/>
      <c r="L32" s="192" t="s">
        <v>588</v>
      </c>
      <c r="M32" s="192">
        <f>SUM($L$17:$L$19)+SUM($P$17:$P$19)+SUM($T$17:$T$19)+SUM($X$25:$X$27)+SUM($X$17:$X$19)+SUM($AB$17:$AB$19)+SUM($AF$17:$AF$19)+SUM($L$25:$L$27)+SUM($P$25:$P$27)+SUM(T25:T27)</f>
        <v>0</v>
      </c>
      <c r="N32" s="433"/>
      <c r="P32" s="440"/>
      <c r="Q32" s="192" t="s">
        <v>588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33"/>
      <c r="U32" s="440"/>
      <c r="V32" s="192" t="s">
        <v>588</v>
      </c>
      <c r="W32" s="194">
        <f>ROUND($M$17+$Q$17+$U$17+$Y$17+$AC$17+$AG$17+$M$25+$Q$25+$U$25,0)</f>
        <v>0</v>
      </c>
      <c r="X32" s="433"/>
      <c r="Z32" s="440"/>
      <c r="AA32" s="192" t="s">
        <v>588</v>
      </c>
      <c r="AB32" s="192">
        <f>ROUND($N$17+$R$17+$V$17+$Z$17+$AD$17+$AH$17+$N$25+$R$25+$V$25,0)</f>
        <v>0</v>
      </c>
      <c r="AC32" s="433"/>
    </row>
    <row r="33" spans="1:35" s="170" customFormat="1" ht="16.5" customHeight="1" thickBot="1">
      <c r="A33" s="195" t="s">
        <v>498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589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34" t="s">
        <v>590</v>
      </c>
      <c r="B35" s="201" t="s">
        <v>591</v>
      </c>
      <c r="C35" s="202" t="s">
        <v>592</v>
      </c>
      <c r="D35" s="202" t="s">
        <v>288</v>
      </c>
      <c r="E35" s="202" t="s">
        <v>287</v>
      </c>
      <c r="F35" s="202" t="s">
        <v>593</v>
      </c>
      <c r="G35" s="202" t="s">
        <v>594</v>
      </c>
      <c r="H35" s="202" t="s">
        <v>520</v>
      </c>
      <c r="I35" s="202" t="s">
        <v>498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34"/>
      <c r="B36" s="203" t="s">
        <v>523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34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34"/>
      <c r="B38" s="205" t="s">
        <v>595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596</v>
      </c>
      <c r="C39" s="140"/>
    </row>
    <row r="40" spans="1:35" s="170" customFormat="1" ht="18.75" customHeight="1">
      <c r="A40" s="208" t="s">
        <v>597</v>
      </c>
      <c r="AC40" s="435" t="str">
        <f ca="1">"Ngày "&amp;DAY(TODAY())&amp;" tháng "&amp;MONTH(TODAY())&amp;" năm "&amp;YEAR(TODAY())</f>
        <v>Ngày 25 tháng 2 năm 2019</v>
      </c>
      <c r="AD40" s="435"/>
      <c r="AE40" s="435"/>
      <c r="AF40" s="435"/>
      <c r="AG40" s="435"/>
    </row>
    <row r="41" spans="1:35" s="170" customFormat="1" ht="18" customHeight="1">
      <c r="A41" s="208" t="s">
        <v>598</v>
      </c>
      <c r="AC41" s="436" t="s">
        <v>529</v>
      </c>
      <c r="AD41" s="436"/>
      <c r="AE41" s="436"/>
      <c r="AF41" s="436"/>
      <c r="AG41" s="436"/>
    </row>
    <row r="42" spans="1:35" s="170" customFormat="1" ht="18" customHeight="1">
      <c r="A42" s="208" t="s">
        <v>599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7" t="s">
        <v>600</v>
      </c>
      <c r="AD46" s="437"/>
      <c r="AE46" s="437"/>
      <c r="AF46" s="437"/>
      <c r="AG46" s="437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41" t="s">
        <v>306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</row>
    <row r="3" spans="1:14">
      <c r="B3" s="442" t="s">
        <v>307</v>
      </c>
      <c r="C3" s="443"/>
      <c r="D3" s="443"/>
      <c r="E3" s="443"/>
      <c r="F3" s="443"/>
      <c r="G3" s="444"/>
      <c r="H3" s="442" t="s">
        <v>308</v>
      </c>
      <c r="I3" s="443"/>
      <c r="J3" s="443"/>
      <c r="K3" s="443"/>
      <c r="L3" s="444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41" t="s">
        <v>325</v>
      </c>
      <c r="B2" s="441"/>
      <c r="C2" s="441"/>
      <c r="D2" s="441"/>
      <c r="E2" s="441"/>
      <c r="F2" s="441"/>
      <c r="G2" s="441"/>
      <c r="H2" s="441"/>
      <c r="I2" s="441"/>
      <c r="J2" s="441"/>
      <c r="K2" s="441"/>
      <c r="L2" s="441"/>
    </row>
    <row r="3" spans="1:15">
      <c r="B3" s="445" t="s">
        <v>307</v>
      </c>
      <c r="C3" s="446"/>
      <c r="D3" s="446"/>
      <c r="E3" s="446"/>
      <c r="F3" s="446"/>
      <c r="G3" s="447"/>
      <c r="H3" s="445" t="s">
        <v>308</v>
      </c>
      <c r="I3" s="446"/>
      <c r="J3" s="446"/>
      <c r="K3" s="446"/>
      <c r="L3" s="447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8" t="s">
        <v>321</v>
      </c>
      <c r="B1" s="448"/>
      <c r="C1" s="448"/>
      <c r="D1" s="448"/>
      <c r="E1" s="448"/>
      <c r="F1" s="448"/>
      <c r="G1" s="448"/>
      <c r="H1" s="448"/>
      <c r="I1" s="448"/>
      <c r="J1" s="448"/>
      <c r="K1" s="16" t="s">
        <v>305</v>
      </c>
      <c r="L1" s="17">
        <f ca="1">TODAY()</f>
        <v>43521</v>
      </c>
    </row>
    <row r="2" spans="1:12">
      <c r="A2" s="449" t="s">
        <v>322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</row>
    <row r="3" spans="1:12">
      <c r="B3" s="450" t="s">
        <v>307</v>
      </c>
      <c r="C3" s="451"/>
      <c r="D3" s="451"/>
      <c r="E3" s="451"/>
      <c r="F3" s="451"/>
      <c r="G3" s="452"/>
      <c r="H3" s="450" t="s">
        <v>323</v>
      </c>
      <c r="I3" s="451"/>
      <c r="J3" s="451"/>
      <c r="K3" s="451"/>
      <c r="L3" s="452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53" t="s">
        <v>333</v>
      </c>
      <c r="B1" s="453"/>
      <c r="C1" s="453"/>
      <c r="D1" s="453"/>
      <c r="E1" s="453"/>
      <c r="F1" s="453"/>
      <c r="G1" s="453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54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55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55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6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613</v>
      </c>
    </row>
    <row r="3" spans="1:1">
      <c r="A3" s="215" t="s">
        <v>614</v>
      </c>
    </row>
    <row r="4" spans="1:1">
      <c r="A4" s="215" t="s">
        <v>615</v>
      </c>
    </row>
    <row r="5" spans="1:1">
      <c r="A5" s="215" t="s">
        <v>616</v>
      </c>
    </row>
    <row r="6" spans="1:1">
      <c r="A6" s="215" t="s">
        <v>617</v>
      </c>
    </row>
    <row r="7" spans="1:1">
      <c r="A7" s="215" t="s">
        <v>618</v>
      </c>
    </row>
    <row r="8" spans="1:1">
      <c r="A8" s="215" t="s">
        <v>619</v>
      </c>
    </row>
    <row r="9" spans="1:1">
      <c r="A9" s="215" t="s">
        <v>620</v>
      </c>
    </row>
    <row r="10" spans="1:1">
      <c r="A10" s="215" t="s">
        <v>621</v>
      </c>
    </row>
    <row r="11" spans="1:1">
      <c r="A11" s="215" t="s">
        <v>622</v>
      </c>
    </row>
    <row r="12" spans="1:1">
      <c r="A12" s="215" t="s">
        <v>623</v>
      </c>
    </row>
    <row r="13" spans="1:1">
      <c r="A13" s="215" t="s">
        <v>624</v>
      </c>
    </row>
    <row r="14" spans="1:1">
      <c r="A14" s="215" t="s">
        <v>625</v>
      </c>
    </row>
    <row r="15" spans="1:1">
      <c r="A15" s="215" t="s">
        <v>626</v>
      </c>
    </row>
    <row r="16" spans="1:1">
      <c r="A16" s="215" t="s">
        <v>627</v>
      </c>
    </row>
    <row r="17" spans="1:1">
      <c r="A17" s="215" t="s">
        <v>628</v>
      </c>
    </row>
    <row r="18" spans="1:1">
      <c r="A18" s="215" t="s">
        <v>629</v>
      </c>
    </row>
    <row r="19" spans="1:1">
      <c r="A19" s="215" t="s">
        <v>630</v>
      </c>
    </row>
    <row r="20" spans="1:1">
      <c r="A20" s="215" t="s">
        <v>631</v>
      </c>
    </row>
    <row r="21" spans="1:1">
      <c r="A21" s="215" t="s">
        <v>632</v>
      </c>
    </row>
    <row r="22" spans="1:1">
      <c r="A22" s="215" t="s">
        <v>633</v>
      </c>
    </row>
    <row r="23" spans="1:1">
      <c r="A23" s="215" t="s">
        <v>634</v>
      </c>
    </row>
    <row r="24" spans="1:1">
      <c r="A24" s="215" t="s">
        <v>635</v>
      </c>
    </row>
    <row r="25" spans="1:1">
      <c r="A25" s="215" t="s">
        <v>636</v>
      </c>
    </row>
    <row r="26" spans="1:1">
      <c r="A26" s="215" t="s">
        <v>637</v>
      </c>
    </row>
    <row r="27" spans="1:1">
      <c r="A27" s="215" t="s">
        <v>638</v>
      </c>
    </row>
    <row r="28" spans="1:1">
      <c r="A28" s="215" t="s">
        <v>639</v>
      </c>
    </row>
    <row r="29" spans="1:1">
      <c r="A29" s="215" t="s">
        <v>640</v>
      </c>
    </row>
    <row r="30" spans="1:1">
      <c r="A30" s="215" t="s">
        <v>641</v>
      </c>
    </row>
    <row r="31" spans="1:1">
      <c r="A31" s="215" t="s">
        <v>642</v>
      </c>
    </row>
    <row r="32" spans="1:1">
      <c r="A32" s="215" t="s">
        <v>643</v>
      </c>
    </row>
    <row r="33" spans="1:1">
      <c r="A33" s="215" t="s">
        <v>644</v>
      </c>
    </row>
    <row r="34" spans="1:1">
      <c r="A34" s="215" t="s">
        <v>645</v>
      </c>
    </row>
    <row r="35" spans="1:1">
      <c r="A35" s="215" t="s">
        <v>646</v>
      </c>
    </row>
    <row r="36" spans="1:1">
      <c r="A36" s="215" t="s">
        <v>647</v>
      </c>
    </row>
    <row r="37" spans="1:1">
      <c r="A37" s="215" t="s">
        <v>648</v>
      </c>
    </row>
    <row r="38" spans="1:1">
      <c r="A38" s="215" t="s">
        <v>649</v>
      </c>
    </row>
    <row r="39" spans="1:1">
      <c r="A39" s="215" t="s">
        <v>650</v>
      </c>
    </row>
    <row r="40" spans="1:1">
      <c r="A40" s="215" t="s">
        <v>651</v>
      </c>
    </row>
    <row r="41" spans="1:1">
      <c r="A41" s="215" t="s">
        <v>652</v>
      </c>
    </row>
    <row r="42" spans="1:1">
      <c r="A42" s="215" t="s">
        <v>653</v>
      </c>
    </row>
    <row r="43" spans="1:1">
      <c r="A43" s="215" t="s">
        <v>654</v>
      </c>
    </row>
    <row r="44" spans="1:1">
      <c r="A44" s="215" t="s">
        <v>655</v>
      </c>
    </row>
    <row r="45" spans="1:1">
      <c r="A45" s="215" t="s">
        <v>656</v>
      </c>
    </row>
    <row r="46" spans="1:1">
      <c r="A46" s="215" t="s">
        <v>657</v>
      </c>
    </row>
    <row r="47" spans="1:1">
      <c r="A47" s="215" t="s">
        <v>658</v>
      </c>
    </row>
    <row r="48" spans="1:1">
      <c r="A48" s="215" t="s">
        <v>659</v>
      </c>
    </row>
    <row r="49" spans="1:1">
      <c r="A49" s="215" t="s">
        <v>660</v>
      </c>
    </row>
    <row r="50" spans="1:1">
      <c r="A50" s="215" t="s">
        <v>661</v>
      </c>
    </row>
    <row r="51" spans="1:1">
      <c r="A51" s="215" t="s">
        <v>662</v>
      </c>
    </row>
    <row r="52" spans="1:1">
      <c r="A52" s="215" t="s">
        <v>663</v>
      </c>
    </row>
    <row r="53" spans="1:1">
      <c r="A53" s="215" t="s">
        <v>664</v>
      </c>
    </row>
    <row r="54" spans="1:1">
      <c r="A54" s="215" t="s">
        <v>665</v>
      </c>
    </row>
    <row r="55" spans="1:1">
      <c r="A55" s="215" t="s">
        <v>666</v>
      </c>
    </row>
    <row r="56" spans="1:1">
      <c r="A56" s="215" t="s">
        <v>667</v>
      </c>
    </row>
    <row r="57" spans="1:1">
      <c r="A57" s="215" t="s">
        <v>668</v>
      </c>
    </row>
    <row r="58" spans="1:1">
      <c r="A58" s="215" t="s">
        <v>669</v>
      </c>
    </row>
    <row r="59" spans="1:1">
      <c r="A59" s="215" t="s">
        <v>670</v>
      </c>
    </row>
    <row r="60" spans="1:1">
      <c r="A60" s="215" t="s">
        <v>671</v>
      </c>
    </row>
    <row r="61" spans="1:1">
      <c r="A61" s="215" t="s">
        <v>672</v>
      </c>
    </row>
    <row r="62" spans="1:1">
      <c r="A62" s="215" t="s">
        <v>673</v>
      </c>
    </row>
    <row r="63" spans="1:1">
      <c r="A63" s="215" t="s">
        <v>674</v>
      </c>
    </row>
    <row r="64" spans="1:1">
      <c r="A64" s="215" t="s">
        <v>675</v>
      </c>
    </row>
    <row r="65" spans="1:1">
      <c r="A65" s="215" t="s">
        <v>676</v>
      </c>
    </row>
    <row r="66" spans="1:1">
      <c r="A66" s="215" t="s">
        <v>677</v>
      </c>
    </row>
    <row r="67" spans="1:1">
      <c r="A67" s="215" t="s">
        <v>678</v>
      </c>
    </row>
    <row r="68" spans="1:1">
      <c r="A68" s="215" t="s">
        <v>679</v>
      </c>
    </row>
    <row r="69" spans="1:1">
      <c r="A69" s="215" t="s">
        <v>680</v>
      </c>
    </row>
    <row r="70" spans="1:1">
      <c r="A70" s="215" t="s">
        <v>681</v>
      </c>
    </row>
    <row r="71" spans="1:1">
      <c r="A71" s="215" t="s">
        <v>682</v>
      </c>
    </row>
    <row r="72" spans="1:1">
      <c r="A72" s="215" t="s">
        <v>683</v>
      </c>
    </row>
    <row r="73" spans="1:1">
      <c r="A73" s="215" t="s">
        <v>684</v>
      </c>
    </row>
    <row r="74" spans="1:1">
      <c r="A74" s="215" t="s">
        <v>685</v>
      </c>
    </row>
    <row r="75" spans="1:1">
      <c r="A75" s="215" t="s">
        <v>686</v>
      </c>
    </row>
    <row r="76" spans="1:1">
      <c r="A76" s="215" t="s">
        <v>687</v>
      </c>
    </row>
    <row r="77" spans="1:1">
      <c r="A77" s="215" t="s">
        <v>688</v>
      </c>
    </row>
    <row r="78" spans="1:1">
      <c r="A78" s="215" t="s">
        <v>689</v>
      </c>
    </row>
    <row r="79" spans="1:1">
      <c r="A79" s="215" t="s">
        <v>690</v>
      </c>
    </row>
    <row r="80" spans="1:1">
      <c r="A80" s="215" t="s">
        <v>691</v>
      </c>
    </row>
    <row r="81" spans="1:1">
      <c r="A81" s="215" t="s">
        <v>692</v>
      </c>
    </row>
    <row r="82" spans="1:1">
      <c r="A82" s="215" t="s">
        <v>693</v>
      </c>
    </row>
    <row r="83" spans="1:1">
      <c r="A83" s="215" t="s">
        <v>694</v>
      </c>
    </row>
    <row r="84" spans="1:1">
      <c r="A84" s="215" t="s">
        <v>695</v>
      </c>
    </row>
    <row r="85" spans="1:1">
      <c r="A85" s="215" t="s">
        <v>696</v>
      </c>
    </row>
    <row r="86" spans="1:1">
      <c r="A86" s="215" t="s">
        <v>697</v>
      </c>
    </row>
    <row r="87" spans="1:1">
      <c r="A87" s="215" t="s">
        <v>698</v>
      </c>
    </row>
    <row r="88" spans="1:1">
      <c r="A88" s="215" t="s">
        <v>699</v>
      </c>
    </row>
    <row r="89" spans="1:1">
      <c r="A89" s="215" t="s">
        <v>700</v>
      </c>
    </row>
    <row r="90" spans="1:1">
      <c r="A90" s="215" t="s">
        <v>701</v>
      </c>
    </row>
    <row r="91" spans="1:1">
      <c r="A91" s="215" t="s">
        <v>702</v>
      </c>
    </row>
    <row r="92" spans="1:1">
      <c r="A92" s="215" t="s">
        <v>703</v>
      </c>
    </row>
    <row r="93" spans="1:1">
      <c r="A93" s="215" t="s">
        <v>704</v>
      </c>
    </row>
    <row r="94" spans="1:1">
      <c r="A94" s="215" t="s">
        <v>705</v>
      </c>
    </row>
    <row r="95" spans="1:1">
      <c r="A95" s="215" t="s">
        <v>706</v>
      </c>
    </row>
    <row r="96" spans="1:1">
      <c r="A96" s="215" t="s">
        <v>707</v>
      </c>
    </row>
    <row r="97" spans="1:1">
      <c r="A97" s="215" t="s">
        <v>708</v>
      </c>
    </row>
    <row r="98" spans="1:1">
      <c r="A98" s="215" t="s">
        <v>709</v>
      </c>
    </row>
    <row r="99" spans="1:1">
      <c r="A99" s="215" t="s">
        <v>710</v>
      </c>
    </row>
    <row r="100" spans="1:1">
      <c r="A100" s="215" t="s">
        <v>711</v>
      </c>
    </row>
    <row r="101" spans="1:1">
      <c r="A101" s="215" t="s">
        <v>712</v>
      </c>
    </row>
    <row r="102" spans="1:1">
      <c r="A102" s="215" t="s">
        <v>713</v>
      </c>
    </row>
    <row r="103" spans="1:1">
      <c r="A103" s="215" t="s">
        <v>714</v>
      </c>
    </row>
    <row r="104" spans="1:1">
      <c r="A104" s="215" t="s">
        <v>715</v>
      </c>
    </row>
    <row r="105" spans="1:1">
      <c r="A105" s="215" t="s">
        <v>716</v>
      </c>
    </row>
    <row r="106" spans="1:1">
      <c r="A106" s="215" t="s">
        <v>717</v>
      </c>
    </row>
    <row r="107" spans="1:1">
      <c r="A107" s="215" t="s">
        <v>718</v>
      </c>
    </row>
    <row r="108" spans="1:1">
      <c r="A108" s="215" t="s">
        <v>719</v>
      </c>
    </row>
    <row r="109" spans="1:1">
      <c r="A109" s="215" t="s">
        <v>720</v>
      </c>
    </row>
    <row r="110" spans="1:1">
      <c r="A110" s="215" t="s">
        <v>721</v>
      </c>
    </row>
    <row r="111" spans="1:1">
      <c r="A111" s="215" t="s">
        <v>722</v>
      </c>
    </row>
    <row r="112" spans="1:1">
      <c r="A112" s="215" t="s">
        <v>723</v>
      </c>
    </row>
    <row r="113" spans="1:1">
      <c r="A113" s="215" t="s">
        <v>724</v>
      </c>
    </row>
    <row r="114" spans="1:1">
      <c r="A114" s="215" t="s">
        <v>725</v>
      </c>
    </row>
    <row r="115" spans="1:1">
      <c r="A115" s="215" t="s">
        <v>726</v>
      </c>
    </row>
    <row r="116" spans="1:1">
      <c r="A116" s="215" t="s">
        <v>727</v>
      </c>
    </row>
    <row r="117" spans="1:1">
      <c r="A117" s="215" t="s">
        <v>728</v>
      </c>
    </row>
    <row r="118" spans="1:1">
      <c r="A118" s="215" t="s">
        <v>729</v>
      </c>
    </row>
    <row r="119" spans="1:1">
      <c r="A119" s="215" t="s">
        <v>730</v>
      </c>
    </row>
    <row r="120" spans="1:1">
      <c r="A120" s="215" t="s">
        <v>731</v>
      </c>
    </row>
    <row r="121" spans="1:1">
      <c r="A121" s="215" t="s">
        <v>732</v>
      </c>
    </row>
    <row r="122" spans="1:1">
      <c r="A122" s="215" t="s">
        <v>733</v>
      </c>
    </row>
    <row r="123" spans="1:1">
      <c r="A123" s="215" t="s">
        <v>734</v>
      </c>
    </row>
    <row r="124" spans="1:1">
      <c r="A124" s="215" t="s">
        <v>735</v>
      </c>
    </row>
    <row r="125" spans="1:1">
      <c r="A125" s="215" t="s">
        <v>736</v>
      </c>
    </row>
    <row r="126" spans="1:1">
      <c r="A126" s="215" t="s">
        <v>737</v>
      </c>
    </row>
    <row r="127" spans="1:1">
      <c r="A127" s="215" t="s">
        <v>738</v>
      </c>
    </row>
    <row r="128" spans="1:1">
      <c r="A128" s="215" t="s">
        <v>739</v>
      </c>
    </row>
    <row r="129" spans="1:1">
      <c r="A129" s="215" t="s">
        <v>740</v>
      </c>
    </row>
    <row r="130" spans="1:1">
      <c r="A130" s="215" t="s">
        <v>741</v>
      </c>
    </row>
    <row r="131" spans="1:1">
      <c r="A131" s="215" t="s">
        <v>742</v>
      </c>
    </row>
    <row r="132" spans="1:1">
      <c r="A132" s="215" t="s">
        <v>743</v>
      </c>
    </row>
    <row r="133" spans="1:1">
      <c r="A133" s="215" t="s">
        <v>744</v>
      </c>
    </row>
    <row r="134" spans="1:1">
      <c r="A134" s="215" t="s">
        <v>745</v>
      </c>
    </row>
    <row r="135" spans="1:1">
      <c r="A135" s="215" t="s">
        <v>746</v>
      </c>
    </row>
    <row r="136" spans="1:1">
      <c r="A136" s="215" t="s">
        <v>747</v>
      </c>
    </row>
    <row r="137" spans="1:1">
      <c r="A137" s="215" t="s">
        <v>748</v>
      </c>
    </row>
    <row r="138" spans="1:1">
      <c r="A138" s="215" t="s">
        <v>749</v>
      </c>
    </row>
    <row r="139" spans="1:1">
      <c r="A139" s="215" t="s">
        <v>750</v>
      </c>
    </row>
    <row r="140" spans="1:1">
      <c r="A140" s="215" t="s">
        <v>751</v>
      </c>
    </row>
    <row r="141" spans="1:1">
      <c r="A141" s="215" t="s">
        <v>752</v>
      </c>
    </row>
    <row r="142" spans="1:1">
      <c r="A142" s="215" t="s">
        <v>753</v>
      </c>
    </row>
    <row r="143" spans="1:1">
      <c r="A143" s="215" t="s">
        <v>754</v>
      </c>
    </row>
    <row r="144" spans="1:1">
      <c r="A144" s="215" t="s">
        <v>755</v>
      </c>
    </row>
    <row r="145" spans="1:1">
      <c r="A145" s="215" t="s">
        <v>756</v>
      </c>
    </row>
    <row r="146" spans="1:1">
      <c r="A146" s="215" t="s">
        <v>757</v>
      </c>
    </row>
    <row r="147" spans="1:1">
      <c r="A147" s="215" t="s">
        <v>758</v>
      </c>
    </row>
    <row r="148" spans="1:1">
      <c r="A148" s="215" t="s">
        <v>759</v>
      </c>
    </row>
    <row r="149" spans="1:1">
      <c r="A149" s="215" t="s">
        <v>760</v>
      </c>
    </row>
    <row r="150" spans="1:1">
      <c r="A150" s="215" t="s">
        <v>761</v>
      </c>
    </row>
    <row r="151" spans="1:1">
      <c r="A151" s="215" t="s">
        <v>762</v>
      </c>
    </row>
    <row r="152" spans="1:1">
      <c r="A152" s="215" t="s">
        <v>763</v>
      </c>
    </row>
    <row r="153" spans="1:1">
      <c r="A153" s="215" t="s">
        <v>764</v>
      </c>
    </row>
    <row r="154" spans="1:1">
      <c r="A154" s="215" t="s">
        <v>765</v>
      </c>
    </row>
    <row r="155" spans="1:1">
      <c r="A155" s="215" t="s">
        <v>766</v>
      </c>
    </row>
    <row r="156" spans="1:1">
      <c r="A156" s="215" t="s">
        <v>767</v>
      </c>
    </row>
    <row r="157" spans="1:1">
      <c r="A157" s="215" t="s">
        <v>768</v>
      </c>
    </row>
    <row r="158" spans="1:1">
      <c r="A158" s="215" t="s">
        <v>769</v>
      </c>
    </row>
    <row r="159" spans="1:1">
      <c r="A159" s="215" t="s">
        <v>770</v>
      </c>
    </row>
    <row r="160" spans="1:1">
      <c r="A160" s="215" t="s">
        <v>771</v>
      </c>
    </row>
    <row r="161" spans="1:1">
      <c r="A161" s="215" t="s">
        <v>772</v>
      </c>
    </row>
    <row r="162" spans="1:1">
      <c r="A162" s="215" t="s">
        <v>773</v>
      </c>
    </row>
    <row r="163" spans="1:1">
      <c r="A163" s="215" t="s">
        <v>774</v>
      </c>
    </row>
    <row r="164" spans="1:1">
      <c r="A164" s="215" t="s">
        <v>775</v>
      </c>
    </row>
    <row r="165" spans="1:1">
      <c r="A165" s="215" t="s">
        <v>776</v>
      </c>
    </row>
    <row r="166" spans="1:1">
      <c r="A166" s="215" t="s">
        <v>777</v>
      </c>
    </row>
    <row r="167" spans="1:1">
      <c r="A167" s="215" t="s">
        <v>778</v>
      </c>
    </row>
    <row r="168" spans="1:1">
      <c r="A168" s="215" t="s">
        <v>779</v>
      </c>
    </row>
    <row r="169" spans="1:1">
      <c r="A169" s="215" t="s">
        <v>780</v>
      </c>
    </row>
    <row r="170" spans="1:1">
      <c r="A170" s="215" t="s">
        <v>781</v>
      </c>
    </row>
    <row r="171" spans="1:1">
      <c r="A171" s="215" t="s">
        <v>782</v>
      </c>
    </row>
    <row r="172" spans="1:1">
      <c r="A172" s="215" t="s">
        <v>783</v>
      </c>
    </row>
    <row r="173" spans="1:1">
      <c r="A173" s="215" t="s">
        <v>784</v>
      </c>
    </row>
    <row r="174" spans="1:1">
      <c r="A174" s="215" t="s">
        <v>785</v>
      </c>
    </row>
    <row r="175" spans="1:1">
      <c r="A175" s="215" t="s">
        <v>786</v>
      </c>
    </row>
    <row r="176" spans="1:1">
      <c r="A176" s="215" t="s">
        <v>787</v>
      </c>
    </row>
    <row r="177" spans="1:1">
      <c r="A177" s="215" t="s">
        <v>788</v>
      </c>
    </row>
    <row r="178" spans="1:1">
      <c r="A178" s="215" t="s">
        <v>789</v>
      </c>
    </row>
    <row r="179" spans="1:1">
      <c r="A179" s="215" t="s">
        <v>790</v>
      </c>
    </row>
    <row r="180" spans="1:1">
      <c r="A180" s="215" t="s">
        <v>791</v>
      </c>
    </row>
    <row r="181" spans="1:1">
      <c r="A181" s="215" t="s">
        <v>792</v>
      </c>
    </row>
    <row r="182" spans="1:1">
      <c r="A182" s="215" t="s">
        <v>793</v>
      </c>
    </row>
    <row r="183" spans="1:1">
      <c r="A183" s="215" t="s">
        <v>794</v>
      </c>
    </row>
    <row r="184" spans="1:1">
      <c r="A184" s="215" t="s">
        <v>795</v>
      </c>
    </row>
    <row r="185" spans="1:1">
      <c r="A185" s="215" t="s">
        <v>796</v>
      </c>
    </row>
    <row r="186" spans="1:1">
      <c r="A186" s="215" t="s">
        <v>797</v>
      </c>
    </row>
    <row r="187" spans="1:1">
      <c r="A187" s="215" t="s">
        <v>798</v>
      </c>
    </row>
    <row r="188" spans="1:1">
      <c r="A188" s="215" t="s">
        <v>799</v>
      </c>
    </row>
    <row r="189" spans="1:1">
      <c r="A189" s="215" t="s">
        <v>800</v>
      </c>
    </row>
    <row r="190" spans="1:1">
      <c r="A190" s="215" t="s">
        <v>801</v>
      </c>
    </row>
    <row r="191" spans="1:1">
      <c r="A191" s="215" t="s">
        <v>802</v>
      </c>
    </row>
    <row r="192" spans="1:1">
      <c r="A192" s="215" t="s">
        <v>803</v>
      </c>
    </row>
    <row r="193" spans="1:1">
      <c r="A193" s="215" t="s">
        <v>804</v>
      </c>
    </row>
    <row r="194" spans="1:1">
      <c r="A194" s="215" t="s">
        <v>805</v>
      </c>
    </row>
    <row r="195" spans="1:1">
      <c r="A195" s="215" t="s">
        <v>806</v>
      </c>
    </row>
    <row r="196" spans="1:1">
      <c r="A196" s="215" t="s">
        <v>807</v>
      </c>
    </row>
    <row r="197" spans="1:1">
      <c r="A197" s="215" t="s">
        <v>808</v>
      </c>
    </row>
    <row r="198" spans="1:1">
      <c r="A198" s="215" t="s">
        <v>809</v>
      </c>
    </row>
    <row r="199" spans="1:1">
      <c r="A199" s="215" t="s">
        <v>810</v>
      </c>
    </row>
    <row r="200" spans="1:1">
      <c r="A200" s="215" t="s">
        <v>811</v>
      </c>
    </row>
    <row r="201" spans="1:1">
      <c r="A201" s="215" t="s">
        <v>812</v>
      </c>
    </row>
    <row r="202" spans="1:1">
      <c r="A202" s="215" t="s">
        <v>813</v>
      </c>
    </row>
    <row r="203" spans="1:1">
      <c r="A203" s="215" t="s">
        <v>814</v>
      </c>
    </row>
    <row r="204" spans="1:1">
      <c r="A204" s="215" t="s">
        <v>815</v>
      </c>
    </row>
    <row r="205" spans="1:1">
      <c r="A205" s="215" t="s">
        <v>816</v>
      </c>
    </row>
    <row r="206" spans="1:1">
      <c r="A206" s="215" t="s">
        <v>817</v>
      </c>
    </row>
    <row r="207" spans="1:1">
      <c r="A207" s="215" t="s">
        <v>818</v>
      </c>
    </row>
    <row r="208" spans="1:1">
      <c r="A208" s="215" t="s">
        <v>819</v>
      </c>
    </row>
    <row r="209" spans="1:1">
      <c r="A209" s="215" t="s">
        <v>820</v>
      </c>
    </row>
    <row r="210" spans="1:1">
      <c r="A210" s="215" t="s">
        <v>821</v>
      </c>
    </row>
    <row r="211" spans="1:1">
      <c r="A211" s="215" t="s">
        <v>822</v>
      </c>
    </row>
    <row r="212" spans="1:1">
      <c r="A212" s="215" t="s">
        <v>823</v>
      </c>
    </row>
    <row r="213" spans="1:1">
      <c r="A213" s="215" t="s">
        <v>824</v>
      </c>
    </row>
    <row r="214" spans="1:1">
      <c r="A214" s="215" t="s">
        <v>825</v>
      </c>
    </row>
    <row r="215" spans="1:1">
      <c r="A215" s="215" t="s">
        <v>826</v>
      </c>
    </row>
    <row r="216" spans="1:1">
      <c r="A216" s="215" t="s">
        <v>827</v>
      </c>
    </row>
    <row r="217" spans="1:1">
      <c r="A217" s="215" t="s">
        <v>828</v>
      </c>
    </row>
    <row r="218" spans="1:1">
      <c r="A218" s="215" t="s">
        <v>829</v>
      </c>
    </row>
    <row r="219" spans="1:1">
      <c r="A219" s="215" t="s">
        <v>830</v>
      </c>
    </row>
    <row r="220" spans="1:1">
      <c r="A220" s="215" t="s">
        <v>831</v>
      </c>
    </row>
    <row r="221" spans="1:1">
      <c r="A221" s="215" t="s">
        <v>832</v>
      </c>
    </row>
    <row r="222" spans="1:1">
      <c r="A222" s="215" t="s">
        <v>833</v>
      </c>
    </row>
    <row r="223" spans="1:1">
      <c r="A223" s="215" t="s">
        <v>834</v>
      </c>
    </row>
    <row r="224" spans="1:1">
      <c r="A224" s="215" t="s">
        <v>835</v>
      </c>
    </row>
    <row r="225" spans="1:1">
      <c r="A225" s="215" t="s">
        <v>836</v>
      </c>
    </row>
    <row r="226" spans="1:1">
      <c r="A226" s="215" t="s">
        <v>837</v>
      </c>
    </row>
    <row r="227" spans="1:1">
      <c r="A227" s="215" t="s">
        <v>838</v>
      </c>
    </row>
    <row r="228" spans="1:1">
      <c r="A228" s="215" t="s">
        <v>839</v>
      </c>
    </row>
    <row r="229" spans="1:1">
      <c r="A229" s="215" t="s">
        <v>840</v>
      </c>
    </row>
    <row r="230" spans="1:1">
      <c r="A230" s="215" t="s">
        <v>841</v>
      </c>
    </row>
    <row r="231" spans="1:1">
      <c r="A231" s="215" t="s">
        <v>842</v>
      </c>
    </row>
    <row r="232" spans="1:1">
      <c r="A232" s="215" t="s">
        <v>843</v>
      </c>
    </row>
    <row r="233" spans="1:1">
      <c r="A233" s="215" t="s">
        <v>844</v>
      </c>
    </row>
    <row r="234" spans="1:1">
      <c r="A234" s="215" t="s">
        <v>845</v>
      </c>
    </row>
    <row r="235" spans="1:1">
      <c r="A235" s="215" t="s">
        <v>846</v>
      </c>
    </row>
    <row r="236" spans="1:1">
      <c r="A236" s="215" t="s">
        <v>847</v>
      </c>
    </row>
    <row r="237" spans="1:1">
      <c r="A237" s="215" t="s">
        <v>848</v>
      </c>
    </row>
    <row r="238" spans="1:1">
      <c r="A238" s="215" t="s">
        <v>849</v>
      </c>
    </row>
    <row r="239" spans="1:1">
      <c r="A239" s="215" t="s">
        <v>850</v>
      </c>
    </row>
    <row r="240" spans="1:1">
      <c r="A240" s="215" t="s">
        <v>851</v>
      </c>
    </row>
    <row r="241" spans="1:1">
      <c r="A241" s="215" t="s">
        <v>852</v>
      </c>
    </row>
    <row r="242" spans="1:1">
      <c r="A242" s="215" t="s">
        <v>853</v>
      </c>
    </row>
    <row r="243" spans="1:1">
      <c r="A243" s="215" t="s">
        <v>854</v>
      </c>
    </row>
    <row r="244" spans="1:1">
      <c r="A244" s="215" t="s">
        <v>855</v>
      </c>
    </row>
    <row r="245" spans="1:1">
      <c r="A245" s="215" t="s">
        <v>856</v>
      </c>
    </row>
    <row r="246" spans="1:1">
      <c r="A246" s="215" t="s">
        <v>857</v>
      </c>
    </row>
    <row r="247" spans="1:1">
      <c r="A247" s="215" t="s">
        <v>858</v>
      </c>
    </row>
    <row r="248" spans="1:1">
      <c r="A248" s="215" t="s">
        <v>859</v>
      </c>
    </row>
    <row r="249" spans="1:1">
      <c r="A249" s="215" t="s">
        <v>860</v>
      </c>
    </row>
    <row r="250" spans="1:1">
      <c r="A250" s="215" t="s">
        <v>861</v>
      </c>
    </row>
    <row r="251" spans="1:1">
      <c r="A251" s="215" t="s">
        <v>862</v>
      </c>
    </row>
    <row r="252" spans="1:1">
      <c r="A252" s="215" t="s">
        <v>863</v>
      </c>
    </row>
    <row r="253" spans="1:1">
      <c r="A253" s="215" t="s">
        <v>864</v>
      </c>
    </row>
    <row r="254" spans="1:1">
      <c r="A254" s="215" t="s">
        <v>865</v>
      </c>
    </row>
    <row r="255" spans="1:1">
      <c r="A255" s="215" t="s">
        <v>866</v>
      </c>
    </row>
    <row r="256" spans="1:1">
      <c r="A256" s="215" t="s">
        <v>867</v>
      </c>
    </row>
    <row r="257" spans="1:1">
      <c r="A257" s="215" t="s">
        <v>868</v>
      </c>
    </row>
    <row r="258" spans="1:1">
      <c r="A258" s="215" t="s">
        <v>869</v>
      </c>
    </row>
    <row r="259" spans="1:1">
      <c r="A259" s="215" t="s">
        <v>870</v>
      </c>
    </row>
    <row r="260" spans="1:1">
      <c r="A260" s="215" t="s">
        <v>871</v>
      </c>
    </row>
    <row r="261" spans="1:1">
      <c r="A261" s="215" t="s">
        <v>872</v>
      </c>
    </row>
    <row r="262" spans="1:1">
      <c r="A262" s="215" t="s">
        <v>873</v>
      </c>
    </row>
    <row r="263" spans="1:1">
      <c r="A263" s="215" t="s">
        <v>874</v>
      </c>
    </row>
    <row r="264" spans="1:1">
      <c r="A264" s="215" t="s">
        <v>875</v>
      </c>
    </row>
    <row r="265" spans="1:1">
      <c r="A265" s="215" t="s">
        <v>876</v>
      </c>
    </row>
    <row r="266" spans="1:1">
      <c r="A266" s="215" t="s">
        <v>877</v>
      </c>
    </row>
    <row r="267" spans="1:1">
      <c r="A267" s="215" t="s">
        <v>878</v>
      </c>
    </row>
    <row r="268" spans="1:1">
      <c r="A268" s="215" t="s">
        <v>879</v>
      </c>
    </row>
    <row r="269" spans="1:1">
      <c r="A269" s="215" t="s">
        <v>880</v>
      </c>
    </row>
    <row r="270" spans="1:1">
      <c r="A270" s="215" t="s">
        <v>881</v>
      </c>
    </row>
    <row r="271" spans="1:1">
      <c r="A271" s="215" t="s">
        <v>882</v>
      </c>
    </row>
    <row r="272" spans="1:1">
      <c r="A272" s="215" t="s">
        <v>883</v>
      </c>
    </row>
    <row r="273" spans="1:1">
      <c r="A273" s="215" t="s">
        <v>884</v>
      </c>
    </row>
    <row r="274" spans="1:1">
      <c r="A274" s="215" t="s">
        <v>885</v>
      </c>
    </row>
    <row r="275" spans="1:1">
      <c r="A275" s="215" t="s">
        <v>886</v>
      </c>
    </row>
    <row r="276" spans="1:1">
      <c r="A276" s="215" t="s">
        <v>887</v>
      </c>
    </row>
    <row r="277" spans="1:1">
      <c r="A277" s="215" t="s">
        <v>888</v>
      </c>
    </row>
    <row r="278" spans="1:1">
      <c r="A278" s="215" t="s">
        <v>889</v>
      </c>
    </row>
    <row r="279" spans="1:1">
      <c r="A279" s="215" t="s">
        <v>890</v>
      </c>
    </row>
    <row r="280" spans="1:1">
      <c r="A280" s="215" t="s">
        <v>891</v>
      </c>
    </row>
    <row r="281" spans="1:1">
      <c r="A281" s="215" t="s">
        <v>892</v>
      </c>
    </row>
    <row r="282" spans="1:1">
      <c r="A282" s="215" t="s">
        <v>893</v>
      </c>
    </row>
    <row r="283" spans="1:1">
      <c r="A283" s="215" t="s">
        <v>894</v>
      </c>
    </row>
    <row r="284" spans="1:1">
      <c r="A284" s="215" t="s">
        <v>895</v>
      </c>
    </row>
    <row r="285" spans="1:1">
      <c r="A285" s="215" t="s">
        <v>896</v>
      </c>
    </row>
    <row r="286" spans="1:1">
      <c r="A286" s="215" t="s">
        <v>897</v>
      </c>
    </row>
    <row r="287" spans="1:1">
      <c r="A287" s="215" t="s">
        <v>898</v>
      </c>
    </row>
    <row r="288" spans="1:1">
      <c r="A288" s="215" t="s">
        <v>899</v>
      </c>
    </row>
    <row r="289" spans="1:1">
      <c r="A289" s="215" t="s">
        <v>900</v>
      </c>
    </row>
    <row r="290" spans="1:1">
      <c r="A290" s="215" t="s">
        <v>901</v>
      </c>
    </row>
    <row r="291" spans="1:1">
      <c r="A291" s="215" t="s">
        <v>902</v>
      </c>
    </row>
    <row r="292" spans="1:1">
      <c r="A292" s="215" t="s">
        <v>903</v>
      </c>
    </row>
    <row r="293" spans="1:1">
      <c r="A293" s="215" t="s">
        <v>904</v>
      </c>
    </row>
    <row r="294" spans="1:1">
      <c r="A294" s="215" t="s">
        <v>905</v>
      </c>
    </row>
    <row r="295" spans="1:1">
      <c r="A295" s="215" t="s">
        <v>906</v>
      </c>
    </row>
    <row r="296" spans="1:1">
      <c r="A296" s="215" t="s">
        <v>907</v>
      </c>
    </row>
    <row r="297" spans="1:1">
      <c r="A297" s="215" t="s">
        <v>908</v>
      </c>
    </row>
    <row r="298" spans="1:1">
      <c r="A298" s="215" t="s">
        <v>909</v>
      </c>
    </row>
    <row r="299" spans="1:1">
      <c r="A299" s="215" t="s">
        <v>910</v>
      </c>
    </row>
    <row r="300" spans="1:1">
      <c r="A300" s="215" t="s">
        <v>911</v>
      </c>
    </row>
    <row r="301" spans="1:1">
      <c r="A301" s="215" t="s">
        <v>912</v>
      </c>
    </row>
    <row r="302" spans="1:1">
      <c r="A302" s="215" t="s">
        <v>913</v>
      </c>
    </row>
    <row r="303" spans="1:1">
      <c r="A303" s="215" t="s">
        <v>914</v>
      </c>
    </row>
    <row r="304" spans="1:1">
      <c r="A304" s="215" t="s">
        <v>915</v>
      </c>
    </row>
    <row r="305" spans="1:1">
      <c r="A305" s="215" t="s">
        <v>916</v>
      </c>
    </row>
    <row r="306" spans="1:1">
      <c r="A306" s="215" t="s">
        <v>917</v>
      </c>
    </row>
    <row r="307" spans="1:1">
      <c r="A307" s="215" t="s">
        <v>918</v>
      </c>
    </row>
    <row r="308" spans="1:1">
      <c r="A308" s="215" t="s">
        <v>919</v>
      </c>
    </row>
    <row r="309" spans="1:1">
      <c r="A309" s="215" t="s">
        <v>920</v>
      </c>
    </row>
    <row r="310" spans="1:1">
      <c r="A310" s="215" t="s">
        <v>921</v>
      </c>
    </row>
    <row r="311" spans="1:1">
      <c r="A311" s="215" t="s">
        <v>922</v>
      </c>
    </row>
    <row r="312" spans="1:1">
      <c r="A312" s="215" t="s">
        <v>923</v>
      </c>
    </row>
    <row r="313" spans="1:1">
      <c r="A313" s="215" t="s">
        <v>924</v>
      </c>
    </row>
    <row r="314" spans="1:1">
      <c r="A314" s="215" t="s">
        <v>925</v>
      </c>
    </row>
    <row r="315" spans="1:1">
      <c r="A315" s="215" t="s">
        <v>926</v>
      </c>
    </row>
    <row r="316" spans="1:1">
      <c r="A316" s="215" t="s">
        <v>927</v>
      </c>
    </row>
    <row r="317" spans="1:1">
      <c r="A317" s="215" t="s">
        <v>928</v>
      </c>
    </row>
    <row r="318" spans="1:1">
      <c r="A318" s="215" t="s">
        <v>929</v>
      </c>
    </row>
    <row r="319" spans="1:1">
      <c r="A319" s="215" t="s">
        <v>930</v>
      </c>
    </row>
    <row r="320" spans="1:1">
      <c r="A320" s="215" t="s">
        <v>931</v>
      </c>
    </row>
    <row r="321" spans="1:1">
      <c r="A321" s="215" t="s">
        <v>932</v>
      </c>
    </row>
    <row r="322" spans="1:1">
      <c r="A322" s="215" t="s">
        <v>933</v>
      </c>
    </row>
    <row r="323" spans="1:1">
      <c r="A323" s="215" t="s">
        <v>934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2019-02-22T07:36:53Z</cp:lastPrinted>
  <dcterms:created xsi:type="dcterms:W3CDTF">2016-02-21T07:33:01Z</dcterms:created>
  <dcterms:modified xsi:type="dcterms:W3CDTF">2019-02-25T09:26:41Z</dcterms:modified>
</cp:coreProperties>
</file>